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firstSheet="6" activeTab="7"/>
  </bookViews>
  <sheets>
    <sheet name="OPĆI DIO" sheetId="1" r:id="rId1"/>
    <sheet name="PLAN PRIHODA" sheetId="2" r:id="rId2"/>
    <sheet name="PLAN RASHODA I IZDATAKA" sheetId="3" r:id="rId3"/>
    <sheet name="Izvršenje-Reb. 22.4.2015" sheetId="4" r:id="rId4"/>
    <sheet name="REBALANS 22.4.2015" sheetId="5" r:id="rId5"/>
    <sheet name="OPĆI DIO 22.4.2015" sheetId="6" r:id="rId6"/>
    <sheet name="REBALANS 28.9.2015" sheetId="7" r:id="rId7"/>
    <sheet name="OPĆI DIO 28.9.2015" sheetId="8" r:id="rId8"/>
    <sheet name="PLAN PRIHODA 28.9.2015" sheetId="9" r:id="rId9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PRIHODA'!$A$1:$I$40</definedName>
  </definedNames>
  <calcPr fullCalcOnLoad="1"/>
</workbook>
</file>

<file path=xl/sharedStrings.xml><?xml version="1.0" encoding="utf-8"?>
<sst xmlns="http://schemas.openxmlformats.org/spreadsheetml/2006/main" count="951" uniqueCount="186">
  <si>
    <t>Prijedlog plana 
za 2014.</t>
  </si>
  <si>
    <t>Projekcija plana
za 2015.</t>
  </si>
  <si>
    <t>Projekcija plana 
za 2016.</t>
  </si>
  <si>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</si>
  <si>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</si>
  <si>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</si>
  <si>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</si>
  <si>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</si>
  <si>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</si>
  <si>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</si>
  <si>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</si>
  <si>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</si>
  <si>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</si>
  <si>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</si>
  <si>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</si>
  <si>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</si>
  <si>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</si>
  <si>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</si>
  <si>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</si>
  <si>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</si>
  <si>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</si>
  <si>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</si>
  <si>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</si>
  <si>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</si>
  <si>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</si>
  <si>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2014.</t>
  </si>
  <si>
    <t>Ukupno prihodi i primici za 2015.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</si>
  <si>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</si>
  <si>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</si>
  <si>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</si>
  <si>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</si>
  <si>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</si>
  <si>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</si>
  <si>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</si>
  <si>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</si>
  <si>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</si>
  <si>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</si>
  <si>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</si>
  <si>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</si>
  <si>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</si>
  <si>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</si>
  <si>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</si>
  <si>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</si>
  <si>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</si>
  <si>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</si>
  <si>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</si>
  <si>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PROJEKCIJA PLANA ZA 2016.</t>
  </si>
  <si>
    <t>Knjige, umjetnička djela i ostale izložbene vrijednosti</t>
  </si>
  <si>
    <t>OPĆI DIO</t>
  </si>
  <si>
    <t>PRIHODI UKUPNO</t>
  </si>
  <si>
    <t>RASHODI UKUPNO</t>
  </si>
  <si>
    <t>Uredski materijal i ostali mat.rashodi</t>
  </si>
  <si>
    <t>Energija</t>
  </si>
  <si>
    <t>Materijal i dijelovi za tek.i inv.održavanje</t>
  </si>
  <si>
    <t>Sitan inventar</t>
  </si>
  <si>
    <t>Usluge telefona,pošte i prijevoza</t>
  </si>
  <si>
    <t>Usluge tekućeg i investicijs.održavanja</t>
  </si>
  <si>
    <t>Usluge promidžbe  i informiranja</t>
  </si>
  <si>
    <t>Komunalne usluge</t>
  </si>
  <si>
    <t>Zdravstveni pregledi</t>
  </si>
  <si>
    <t>Ostale intelektualne usluge</t>
  </si>
  <si>
    <t>Računalne usluge</t>
  </si>
  <si>
    <t>Usluge banaka i platnog prometa</t>
  </si>
  <si>
    <t xml:space="preserve">Opći prihodi i primici
Državni proračun </t>
  </si>
  <si>
    <t>Opći prihodi i primici
Lokalni proračun</t>
  </si>
  <si>
    <t>Službena putovanja</t>
  </si>
  <si>
    <t>Naknada za prijevoz</t>
  </si>
  <si>
    <t>Stručno usavršavanje zaposlenika</t>
  </si>
  <si>
    <t>Materijal i sirovine</t>
  </si>
  <si>
    <t>Ostale usluge</t>
  </si>
  <si>
    <t>Plaće za redovan rad</t>
  </si>
  <si>
    <t>Doprinosi za obvezno zdravstveno osig.</t>
  </si>
  <si>
    <t>Doprinosi za obv.osig.u slučaju nezaposl</t>
  </si>
  <si>
    <t xml:space="preserve">Knjige </t>
  </si>
  <si>
    <t>UKUPNI RASHODI 3-4</t>
  </si>
  <si>
    <t>Opći prihodi i primici
Državni proračun</t>
  </si>
  <si>
    <t xml:space="preserve">Službena,radna i zaštitna odjeća i obuća </t>
  </si>
  <si>
    <t>Ostale naknade troškova zaposlenima</t>
  </si>
  <si>
    <t>Ost.naknade građ.i kućanst.iz proračuna</t>
  </si>
  <si>
    <t>Rashodi za dodatna ulaganja na nefinancijskoj imovini</t>
  </si>
  <si>
    <t>Dodatna ulaganja na građevinskim objek.</t>
  </si>
  <si>
    <t>Dodatna ulaganja na post.i opremi</t>
  </si>
  <si>
    <t>Financiranje materijalnih troškova</t>
  </si>
  <si>
    <t>Školska kuhinja</t>
  </si>
  <si>
    <t>Naknade građanima i kućanst.</t>
  </si>
  <si>
    <t>UKUPNO:</t>
  </si>
  <si>
    <t>Naknada za prijevoz,rad na terenu</t>
  </si>
  <si>
    <t>Program 1002 Plaće zaposlenika</t>
  </si>
  <si>
    <t>Aktivnost A100001 Administrativno,tehničko i stručno osoblje</t>
  </si>
  <si>
    <t>A 100001</t>
  </si>
  <si>
    <t>PRIJEDLOG PLANA ZA 2015.</t>
  </si>
  <si>
    <t>PROJEKCIJA PLANA ZA 2017.</t>
  </si>
  <si>
    <t>Aktivnost A100001 Rashodi poslovanja</t>
  </si>
  <si>
    <t>A 100002</t>
  </si>
  <si>
    <t>A 100003</t>
  </si>
  <si>
    <t>Školsko sportsko društvo "Mladost"</t>
  </si>
  <si>
    <t>Program 1001 Pojačani standard u školstvu</t>
  </si>
  <si>
    <t>Tekući projekt T100002 Županijska stručna vijeća</t>
  </si>
  <si>
    <t>T 100002</t>
  </si>
  <si>
    <t>Matrijalni rashodi</t>
  </si>
  <si>
    <t>Naknada troškova zaposlenima</t>
  </si>
  <si>
    <t xml:space="preserve">Naknada za prijevoz </t>
  </si>
  <si>
    <t>Program 1002 Kapitalno ulaganje</t>
  </si>
  <si>
    <t>OŠ DRAGUTINA DOMJANIĆA,Sveti Ivan Zelina</t>
  </si>
  <si>
    <t>Nak.troškova osobama  izvan rad.odnosa</t>
  </si>
  <si>
    <t>Premije osiguranja-učenici</t>
  </si>
  <si>
    <t>Članarine</t>
  </si>
  <si>
    <t>Pristojbe i naknade (sud.jav.biljež.i dr.)</t>
  </si>
  <si>
    <t>Naknade građ.i kućanst.u naravi-pr.učen.</t>
  </si>
  <si>
    <t>Uredski materijal i ostali mater. rashodi</t>
  </si>
  <si>
    <t>Prijedlog plana 
za 2015.</t>
  </si>
  <si>
    <t>Projekcija plana
za 2016.</t>
  </si>
  <si>
    <t>Projekcija plana 
za 2017.</t>
  </si>
  <si>
    <t>Administrativno,tehničko i stručno osoblje</t>
  </si>
  <si>
    <t>Županijska stručna vijeća</t>
  </si>
  <si>
    <t>Tekući projekt T100002 Dodatna ulaganja predvidjeli smo u iznosu 3.437.500,00 kn te planiramo da će javnu nabavu provoditi Zagrebačka županija</t>
  </si>
  <si>
    <t>Rashodi za nabavu proizvedene dugotrajne imovine</t>
  </si>
  <si>
    <t>Računala i računalna oprema</t>
  </si>
  <si>
    <t>Uređaji</t>
  </si>
  <si>
    <t>Ivana Gundulića 2</t>
  </si>
  <si>
    <t>10 380 SVETI IVAN ZELINA</t>
  </si>
  <si>
    <t>Komunikacijska oprema</t>
  </si>
  <si>
    <t>Sportska i glazbena oprema</t>
  </si>
  <si>
    <t>T100001</t>
  </si>
  <si>
    <t>Oprema</t>
  </si>
  <si>
    <t>Program 1001 Minimalni standard u osnovnom školstvu - materijalni i financijski rashodi</t>
  </si>
  <si>
    <t>Program 1001 Kapitalno ulaganje u osnovno školstvo</t>
  </si>
  <si>
    <t>Kapitalno projekt K100060 PŠ Komin-izrada projektne dokumentacije</t>
  </si>
  <si>
    <t>Građevinski objekti</t>
  </si>
  <si>
    <t>Poslovni objekti</t>
  </si>
  <si>
    <t>Tekući projekt T 100002 Dodatna ulaganja</t>
  </si>
  <si>
    <t>Tekući projekt T100001 Oprema škola</t>
  </si>
  <si>
    <t>Program 1003 Tekuće i investicijsko održavanje u školstvu</t>
  </si>
  <si>
    <t>Usluge tekućeg i investicijskog održavanja</t>
  </si>
  <si>
    <t>T100002</t>
  </si>
  <si>
    <t>Dodatna ulaganja</t>
  </si>
  <si>
    <t>NAPOMENA: Konto 3722 - Naknade građanima i kućanstvima u naravi podrazumijeva vlastiti prijevoz učenika koje plaća županija na račun škole</t>
  </si>
  <si>
    <t>U Svetom Ivanu Zelini, 15.12.2014.</t>
  </si>
  <si>
    <t>Predsjednica školskog odbora</t>
  </si>
  <si>
    <t>Irena Hrženjak</t>
  </si>
  <si>
    <t xml:space="preserve"> FINANCIJSKI PLAN OSNOVNA ŠKOLA DRAGUTINA DOMJANIĆA, Sveti Ivan Zelina 
 ZA 2015. I                                                                                                                                                PROJEKCIJA PLANA ZA  2016. I 2017. GODINU</t>
  </si>
  <si>
    <r>
      <t xml:space="preserve">Opći prihodi i primici
Državni proračun
</t>
    </r>
    <r>
      <rPr>
        <b/>
        <sz val="7"/>
        <color indexed="10"/>
        <rFont val="Arial"/>
        <family val="2"/>
      </rPr>
      <t xml:space="preserve">izvršenje 31.3.  </t>
    </r>
  </si>
  <si>
    <r>
      <t xml:space="preserve">Opći prihodi i primici
Državni proračun
</t>
    </r>
    <r>
      <rPr>
        <b/>
        <sz val="7"/>
        <color indexed="10"/>
        <rFont val="Arial"/>
        <family val="2"/>
      </rPr>
      <t>REBALANS 23.4.2015</t>
    </r>
  </si>
  <si>
    <t>Troškovi sudskih postupaka</t>
  </si>
  <si>
    <t>Zatezne kamate iz poslovnih odnosa</t>
  </si>
  <si>
    <t xml:space="preserve">Vlastiti prihodi
</t>
  </si>
  <si>
    <r>
      <t xml:space="preserve">Vlastiti prihodi
</t>
    </r>
    <r>
      <rPr>
        <b/>
        <sz val="7"/>
        <color indexed="10"/>
        <rFont val="Arial"/>
        <family val="2"/>
      </rPr>
      <t xml:space="preserve">izvršenje 31.3.  </t>
    </r>
  </si>
  <si>
    <r>
      <t xml:space="preserve">Prihodi za posebne namjene
</t>
    </r>
    <r>
      <rPr>
        <b/>
        <sz val="7"/>
        <color indexed="10"/>
        <rFont val="Arial"/>
        <family val="2"/>
      </rPr>
      <t xml:space="preserve">izvršenje 31.3. </t>
    </r>
    <r>
      <rPr>
        <b/>
        <sz val="7"/>
        <color indexed="8"/>
        <rFont val="Arial"/>
        <family val="2"/>
      </rPr>
      <t xml:space="preserve"> </t>
    </r>
  </si>
  <si>
    <r>
      <t xml:space="preserve">Pomoći
</t>
    </r>
    <r>
      <rPr>
        <b/>
        <sz val="7"/>
        <color indexed="10"/>
        <rFont val="Arial"/>
        <family val="2"/>
      </rPr>
      <t xml:space="preserve">izvršenje 31.3.  </t>
    </r>
  </si>
  <si>
    <r>
      <t xml:space="preserve">Donacije
</t>
    </r>
    <r>
      <rPr>
        <b/>
        <sz val="7"/>
        <color indexed="10"/>
        <rFont val="Arial"/>
        <family val="2"/>
      </rPr>
      <t xml:space="preserve">izvršenje 31.3.  </t>
    </r>
  </si>
  <si>
    <r>
      <t xml:space="preserve">Vlastiti prihodi
</t>
    </r>
    <r>
      <rPr>
        <b/>
        <sz val="7"/>
        <color indexed="10"/>
        <rFont val="Arial"/>
        <family val="2"/>
      </rPr>
      <t>REBALANS 23.4.2015</t>
    </r>
  </si>
  <si>
    <r>
      <t xml:space="preserve">Prihodi za posebne namjene
</t>
    </r>
    <r>
      <rPr>
        <b/>
        <sz val="7"/>
        <color indexed="10"/>
        <rFont val="Arial"/>
        <family val="2"/>
      </rPr>
      <t>REBALANS 23.4.2015</t>
    </r>
  </si>
  <si>
    <r>
      <t xml:space="preserve">Pomoći
</t>
    </r>
    <r>
      <rPr>
        <b/>
        <sz val="7"/>
        <color indexed="10"/>
        <rFont val="Arial"/>
        <family val="2"/>
      </rPr>
      <t>REBALANS 23.4.2015</t>
    </r>
  </si>
  <si>
    <r>
      <t xml:space="preserve">Donacije
</t>
    </r>
    <r>
      <rPr>
        <b/>
        <sz val="7"/>
        <color indexed="10"/>
        <rFont val="Arial"/>
        <family val="2"/>
      </rPr>
      <t>REBALANS 23.4.2015</t>
    </r>
  </si>
  <si>
    <r>
      <t xml:space="preserve">PRIJEDLOG PLANA ZA 2015.
</t>
    </r>
    <r>
      <rPr>
        <b/>
        <sz val="7"/>
        <color indexed="10"/>
        <rFont val="Arial"/>
        <family val="2"/>
      </rPr>
      <t xml:space="preserve">izvršenje 31.3.  </t>
    </r>
  </si>
  <si>
    <r>
      <t xml:space="preserve">PRIJEDLOG PLANA ZA 2015.
</t>
    </r>
    <r>
      <rPr>
        <b/>
        <sz val="7"/>
        <color indexed="10"/>
        <rFont val="Arial"/>
        <family val="2"/>
      </rPr>
      <t>REBALANS 23.4.2015</t>
    </r>
  </si>
  <si>
    <t>Zakupnine i najamnine</t>
  </si>
  <si>
    <t>Ugovori o djelu</t>
  </si>
  <si>
    <t>Tekući projekt T100003 Natjecanja</t>
  </si>
  <si>
    <t>T 100003</t>
  </si>
  <si>
    <t>Natjecanja</t>
  </si>
  <si>
    <t>Naknade troškova osobama izvan RO</t>
  </si>
  <si>
    <t>Tekući projekt T100021 Pomoćnici u nastavi</t>
  </si>
  <si>
    <t>Doprinosi na plće</t>
  </si>
  <si>
    <t>Doprinosi za obvezno zdrav. osiguranje</t>
  </si>
  <si>
    <t>Doprinosi za obv.osig.u slučaju nezap.</t>
  </si>
  <si>
    <t>Naknade za prijevoz,za rad na terenu i od.</t>
  </si>
  <si>
    <t>Naknade za rad pred.i izv.tijela,povjer.i sl.</t>
  </si>
  <si>
    <t>Pomoćnici u nastavi</t>
  </si>
  <si>
    <r>
      <t xml:space="preserve">Opći prihodi i primici
županijski proračun
</t>
    </r>
    <r>
      <rPr>
        <b/>
        <sz val="7"/>
        <color indexed="10"/>
        <rFont val="Arial"/>
        <family val="2"/>
      </rPr>
      <t>REBALANS 23.4.2015</t>
    </r>
  </si>
  <si>
    <r>
      <t xml:space="preserve">Opći prihodi i primici
županijski proračun
</t>
    </r>
    <r>
      <rPr>
        <b/>
        <sz val="7"/>
        <color indexed="10"/>
        <rFont val="Arial"/>
        <family val="2"/>
      </rPr>
      <t xml:space="preserve">izvršenje 31.3.  </t>
    </r>
  </si>
  <si>
    <t>Opći prihodi i primici
županijski proračun</t>
  </si>
  <si>
    <t>U Svetom Ivanu Zelini, 22.04.2015.</t>
  </si>
  <si>
    <t>mr.Gordana Čosić,prof.</t>
  </si>
  <si>
    <t xml:space="preserve">                 Ravnateljica:</t>
  </si>
  <si>
    <t xml:space="preserve">PRIJEDLOG PLANA ZA 2015.
</t>
  </si>
  <si>
    <t xml:space="preserve">Opći prihodi i primici
Državni proračun
</t>
  </si>
  <si>
    <t xml:space="preserve">Opći prihodi i primici
Županijski proračun
</t>
  </si>
  <si>
    <t xml:space="preserve">Prihodi za posebne namjene
</t>
  </si>
  <si>
    <t xml:space="preserve">Pomoći
</t>
  </si>
  <si>
    <t xml:space="preserve">Donacije
</t>
  </si>
  <si>
    <r>
      <t xml:space="preserve">PRIJEDLOG PLANA ZA 2015.
</t>
    </r>
    <r>
      <rPr>
        <b/>
        <sz val="7"/>
        <color indexed="10"/>
        <rFont val="Arial"/>
        <family val="2"/>
      </rPr>
      <t>REBALANS 1</t>
    </r>
    <r>
      <rPr>
        <b/>
        <sz val="7"/>
        <color indexed="8"/>
        <rFont val="Arial"/>
        <family val="2"/>
      </rPr>
      <t xml:space="preserve">
</t>
    </r>
  </si>
  <si>
    <t>Predsjednica ŠO</t>
  </si>
  <si>
    <r>
      <t xml:space="preserve">PLAN RASHODA I IZDATAKA </t>
    </r>
    <r>
      <rPr>
        <b/>
        <sz val="12"/>
        <color indexed="10"/>
        <rFont val="Arial"/>
        <family val="2"/>
      </rPr>
      <t>Rebalans 1</t>
    </r>
  </si>
  <si>
    <t>U Svetom Ivanu Zelini, 29.09.2015.</t>
  </si>
  <si>
    <t>Ravnateljica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</si>
</sst>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9"/>
      <name val="Arial"/>
      <family val="2"/>
    </font>
    <font>
      <b/>
      <sz val="10"/>
      <color indexed="8"/>
      <name val="MS Sans Serif"/>
      <family val="2"/>
    </font>
    <font>
      <b/>
      <sz val="7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8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9" fillId="44" borderId="7" applyNumberFormat="0" applyAlignment="0" applyProtection="0"/>
    <xf numFmtId="0" fontId="60" fillId="44" borderId="8" applyNumberFormat="0" applyAlignment="0" applyProtection="0"/>
    <xf numFmtId="0" fontId="15" fillId="0" borderId="9" applyNumberFormat="0" applyFill="0" applyAlignment="0" applyProtection="0"/>
    <xf numFmtId="0" fontId="61" fillId="4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5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6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8" fillId="47" borderId="1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1" fillId="0" borderId="18" applyNumberFormat="0" applyFill="0" applyAlignment="0" applyProtection="0"/>
    <xf numFmtId="0" fontId="72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4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41" xfId="0" applyFont="1" applyBorder="1" applyAlignment="1" quotePrefix="1">
      <alignment horizontal="left" vertical="center" wrapText="1"/>
    </xf>
    <xf numFmtId="0" fontId="29" fillId="0" borderId="41" xfId="0" applyFont="1" applyBorder="1" applyAlignment="1" quotePrefix="1">
      <alignment horizontal="center" vertical="center" wrapText="1"/>
    </xf>
    <xf numFmtId="0" fontId="26" fillId="0" borderId="4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42" xfId="0" applyFont="1" applyBorder="1" applyAlignment="1" quotePrefix="1">
      <alignment horizontal="left" wrapText="1"/>
    </xf>
    <xf numFmtId="0" fontId="33" fillId="0" borderId="41" xfId="0" applyFont="1" applyBorder="1" applyAlignment="1" quotePrefix="1">
      <alignment horizontal="left" wrapText="1"/>
    </xf>
    <xf numFmtId="0" fontId="33" fillId="0" borderId="41" xfId="0" applyFont="1" applyBorder="1" applyAlignment="1" quotePrefix="1">
      <alignment horizontal="center" wrapText="1"/>
    </xf>
    <xf numFmtId="0" fontId="33" fillId="0" borderId="41" xfId="0" applyNumberFormat="1" applyFont="1" applyFill="1" applyBorder="1" applyAlignment="1" applyProtection="1" quotePrefix="1">
      <alignment horizontal="left"/>
      <protection/>
    </xf>
    <xf numFmtId="0" fontId="26" fillId="0" borderId="43" xfId="0" applyNumberFormat="1" applyFont="1" applyFill="1" applyBorder="1" applyAlignment="1" applyProtection="1">
      <alignment horizontal="center" wrapText="1"/>
      <protection/>
    </xf>
    <xf numFmtId="0" fontId="26" fillId="0" borderId="43" xfId="0" applyNumberFormat="1" applyFont="1" applyFill="1" applyBorder="1" applyAlignment="1" applyProtection="1">
      <alignment horizontal="center" vertical="center" wrapText="1"/>
      <protection/>
    </xf>
    <xf numFmtId="0" fontId="26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3" fillId="0" borderId="43" xfId="0" applyNumberFormat="1" applyFont="1" applyBorder="1" applyAlignment="1">
      <alignment horizontal="right"/>
    </xf>
    <xf numFmtId="3" fontId="33" fillId="0" borderId="43" xfId="0" applyNumberFormat="1" applyFont="1" applyFill="1" applyBorder="1" applyAlignment="1" applyProtection="1">
      <alignment horizontal="right" wrapText="1"/>
      <protection/>
    </xf>
    <xf numFmtId="0" fontId="35" fillId="0" borderId="41" xfId="0" applyNumberFormat="1" applyFont="1" applyFill="1" applyBorder="1" applyAlignment="1" applyProtection="1">
      <alignment wrapText="1"/>
      <protection/>
    </xf>
    <xf numFmtId="3" fontId="33" fillId="0" borderId="42" xfId="0" applyNumberFormat="1" applyFont="1" applyBorder="1" applyAlignment="1">
      <alignment horizontal="right"/>
    </xf>
    <xf numFmtId="0" fontId="33" fillId="0" borderId="41" xfId="0" applyFont="1" applyBorder="1" applyAlignment="1" quotePrefix="1">
      <alignment horizontal="left"/>
    </xf>
    <xf numFmtId="0" fontId="33" fillId="0" borderId="41" xfId="0" applyNumberFormat="1" applyFont="1" applyFill="1" applyBorder="1" applyAlignment="1" applyProtection="1">
      <alignment wrapText="1"/>
      <protection/>
    </xf>
    <xf numFmtId="0" fontId="35" fillId="0" borderId="41" xfId="0" applyNumberFormat="1" applyFont="1" applyFill="1" applyBorder="1" applyAlignment="1" applyProtection="1">
      <alignment horizontal="center" wrapText="1"/>
      <protection/>
    </xf>
    <xf numFmtId="0" fontId="34" fillId="0" borderId="43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 horizontal="left"/>
      <protection/>
    </xf>
    <xf numFmtId="3" fontId="21" fillId="0" borderId="21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/>
      <protection/>
    </xf>
    <xf numFmtId="3" fontId="26" fillId="0" borderId="43" xfId="0" applyNumberFormat="1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43" xfId="0" applyNumberFormat="1" applyFont="1" applyFill="1" applyBorder="1" applyAlignment="1" applyProtection="1">
      <alignment horizontal="center"/>
      <protection/>
    </xf>
    <xf numFmtId="0" fontId="25" fillId="0" borderId="43" xfId="0" applyNumberFormat="1" applyFont="1" applyFill="1" applyBorder="1" applyAlignment="1" applyProtection="1">
      <alignment wrapText="1"/>
      <protection/>
    </xf>
    <xf numFmtId="0" fontId="25" fillId="50" borderId="43" xfId="0" applyNumberFormat="1" applyFont="1" applyFill="1" applyBorder="1" applyAlignment="1" applyProtection="1">
      <alignment wrapText="1"/>
      <protection/>
    </xf>
    <xf numFmtId="4" fontId="24" fillId="0" borderId="43" xfId="0" applyNumberFormat="1" applyFont="1" applyFill="1" applyBorder="1" applyAlignment="1" applyProtection="1">
      <alignment/>
      <protection/>
    </xf>
    <xf numFmtId="4" fontId="23" fillId="0" borderId="43" xfId="0" applyNumberFormat="1" applyFont="1" applyFill="1" applyBorder="1" applyAlignment="1" applyProtection="1">
      <alignment/>
      <protection/>
    </xf>
    <xf numFmtId="4" fontId="73" fillId="0" borderId="43" xfId="0" applyNumberFormat="1" applyFont="1" applyFill="1" applyBorder="1" applyAlignment="1" applyProtection="1">
      <alignment/>
      <protection/>
    </xf>
    <xf numFmtId="0" fontId="25" fillId="0" borderId="45" xfId="0" applyNumberFormat="1" applyFont="1" applyFill="1" applyBorder="1" applyAlignment="1" applyProtection="1">
      <alignment horizontal="center"/>
      <protection/>
    </xf>
    <xf numFmtId="4" fontId="23" fillId="0" borderId="45" xfId="0" applyNumberFormat="1" applyFont="1" applyFill="1" applyBorder="1" applyAlignment="1" applyProtection="1">
      <alignment/>
      <protection/>
    </xf>
    <xf numFmtId="4" fontId="24" fillId="0" borderId="45" xfId="0" applyNumberFormat="1" applyFont="1" applyFill="1" applyBorder="1" applyAlignment="1" applyProtection="1">
      <alignment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/>
      <protection/>
    </xf>
    <xf numFmtId="0" fontId="25" fillId="0" borderId="46" xfId="0" applyNumberFormat="1" applyFont="1" applyFill="1" applyBorder="1" applyAlignment="1" applyProtection="1">
      <alignment horizontal="center"/>
      <protection/>
    </xf>
    <xf numFmtId="4" fontId="23" fillId="0" borderId="46" xfId="0" applyNumberFormat="1" applyFont="1" applyFill="1" applyBorder="1" applyAlignment="1" applyProtection="1">
      <alignment/>
      <protection/>
    </xf>
    <xf numFmtId="4" fontId="24" fillId="0" borderId="46" xfId="0" applyNumberFormat="1" applyFont="1" applyFill="1" applyBorder="1" applyAlignment="1" applyProtection="1">
      <alignment/>
      <protection/>
    </xf>
    <xf numFmtId="0" fontId="25" fillId="0" borderId="47" xfId="0" applyNumberFormat="1" applyFont="1" applyFill="1" applyBorder="1" applyAlignment="1" applyProtection="1">
      <alignment horizontal="center"/>
      <protection/>
    </xf>
    <xf numFmtId="4" fontId="23" fillId="0" borderId="47" xfId="0" applyNumberFormat="1" applyFont="1" applyFill="1" applyBorder="1" applyAlignment="1" applyProtection="1">
      <alignment/>
      <protection/>
    </xf>
    <xf numFmtId="4" fontId="24" fillId="0" borderId="47" xfId="0" applyNumberFormat="1" applyFont="1" applyFill="1" applyBorder="1" applyAlignment="1" applyProtection="1">
      <alignment/>
      <protection/>
    </xf>
    <xf numFmtId="0" fontId="26" fillId="28" borderId="43" xfId="0" applyNumberFormat="1" applyFont="1" applyFill="1" applyBorder="1" applyAlignment="1" applyProtection="1">
      <alignment horizontal="center"/>
      <protection/>
    </xf>
    <xf numFmtId="0" fontId="26" fillId="28" borderId="43" xfId="0" applyNumberFormat="1" applyFont="1" applyFill="1" applyBorder="1" applyAlignment="1" applyProtection="1">
      <alignment wrapText="1"/>
      <protection/>
    </xf>
    <xf numFmtId="4" fontId="24" fillId="28" borderId="43" xfId="0" applyNumberFormat="1" applyFont="1" applyFill="1" applyBorder="1" applyAlignment="1" applyProtection="1">
      <alignment/>
      <protection/>
    </xf>
    <xf numFmtId="4" fontId="24" fillId="50" borderId="43" xfId="0" applyNumberFormat="1" applyFont="1" applyFill="1" applyBorder="1" applyAlignment="1" applyProtection="1">
      <alignment/>
      <protection/>
    </xf>
    <xf numFmtId="0" fontId="26" fillId="12" borderId="43" xfId="0" applyNumberFormat="1" applyFont="1" applyFill="1" applyBorder="1" applyAlignment="1" applyProtection="1">
      <alignment horizontal="center"/>
      <protection/>
    </xf>
    <xf numFmtId="0" fontId="26" fillId="12" borderId="43" xfId="0" applyNumberFormat="1" applyFont="1" applyFill="1" applyBorder="1" applyAlignment="1" applyProtection="1">
      <alignment wrapText="1"/>
      <protection/>
    </xf>
    <xf numFmtId="4" fontId="24" fillId="12" borderId="43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 wrapText="1"/>
      <protection/>
    </xf>
    <xf numFmtId="4" fontId="24" fillId="51" borderId="43" xfId="0" applyNumberFormat="1" applyFont="1" applyFill="1" applyBorder="1" applyAlignment="1" applyProtection="1">
      <alignment/>
      <protection/>
    </xf>
    <xf numFmtId="0" fontId="25" fillId="0" borderId="45" xfId="0" applyNumberFormat="1" applyFont="1" applyFill="1" applyBorder="1" applyAlignment="1" applyProtection="1">
      <alignment wrapText="1"/>
      <protection/>
    </xf>
    <xf numFmtId="0" fontId="25" fillId="0" borderId="47" xfId="0" applyNumberFormat="1" applyFont="1" applyFill="1" applyBorder="1" applyAlignment="1" applyProtection="1">
      <alignment wrapText="1"/>
      <protection/>
    </xf>
    <xf numFmtId="0" fontId="26" fillId="51" borderId="48" xfId="0" applyNumberFormat="1" applyFont="1" applyFill="1" applyBorder="1" applyAlignment="1" applyProtection="1">
      <alignment horizontal="center"/>
      <protection/>
    </xf>
    <xf numFmtId="4" fontId="24" fillId="51" borderId="48" xfId="0" applyNumberFormat="1" applyFont="1" applyFill="1" applyBorder="1" applyAlignment="1" applyProtection="1">
      <alignment/>
      <protection/>
    </xf>
    <xf numFmtId="4" fontId="23" fillId="51" borderId="48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 horizontal="left"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26" fillId="51" borderId="48" xfId="0" applyNumberFormat="1" applyFont="1" applyFill="1" applyBorder="1" applyAlignment="1" applyProtection="1">
      <alignment horizontal="left"/>
      <protection/>
    </xf>
    <xf numFmtId="0" fontId="26" fillId="51" borderId="48" xfId="0" applyNumberFormat="1" applyFont="1" applyFill="1" applyBorder="1" applyAlignment="1" applyProtection="1">
      <alignment wrapText="1"/>
      <protection/>
    </xf>
    <xf numFmtId="4" fontId="24" fillId="51" borderId="45" xfId="0" applyNumberFormat="1" applyFont="1" applyFill="1" applyBorder="1" applyAlignment="1" applyProtection="1">
      <alignment/>
      <protection/>
    </xf>
    <xf numFmtId="4" fontId="23" fillId="51" borderId="45" xfId="0" applyNumberFormat="1" applyFont="1" applyFill="1" applyBorder="1" applyAlignment="1" applyProtection="1">
      <alignment/>
      <protection/>
    </xf>
    <xf numFmtId="4" fontId="23" fillId="51" borderId="43" xfId="0" applyNumberFormat="1" applyFont="1" applyFill="1" applyBorder="1" applyAlignment="1" applyProtection="1">
      <alignment/>
      <protection/>
    </xf>
    <xf numFmtId="4" fontId="24" fillId="28" borderId="48" xfId="0" applyNumberFormat="1" applyFont="1" applyFill="1" applyBorder="1" applyAlignment="1" applyProtection="1">
      <alignment/>
      <protection/>
    </xf>
    <xf numFmtId="4" fontId="23" fillId="28" borderId="48" xfId="0" applyNumberFormat="1" applyFont="1" applyFill="1" applyBorder="1" applyAlignment="1" applyProtection="1">
      <alignment/>
      <protection/>
    </xf>
    <xf numFmtId="4" fontId="23" fillId="12" borderId="43" xfId="0" applyNumberFormat="1" applyFont="1" applyFill="1" applyBorder="1" applyAlignment="1" applyProtection="1">
      <alignment/>
      <protection/>
    </xf>
    <xf numFmtId="4" fontId="26" fillId="51" borderId="48" xfId="0" applyNumberFormat="1" applyFont="1" applyFill="1" applyBorder="1" applyAlignment="1" applyProtection="1">
      <alignment/>
      <protection/>
    </xf>
    <xf numFmtId="4" fontId="25" fillId="51" borderId="48" xfId="0" applyNumberFormat="1" applyFont="1" applyFill="1" applyBorder="1" applyAlignment="1" applyProtection="1">
      <alignment/>
      <protection/>
    </xf>
    <xf numFmtId="0" fontId="23" fillId="0" borderId="43" xfId="0" applyNumberFormat="1" applyFont="1" applyFill="1" applyBorder="1" applyAlignment="1" applyProtection="1">
      <alignment wrapText="1"/>
      <protection/>
    </xf>
    <xf numFmtId="0" fontId="25" fillId="50" borderId="43" xfId="0" applyNumberFormat="1" applyFont="1" applyFill="1" applyBorder="1" applyAlignment="1" applyProtection="1">
      <alignment horizontal="center"/>
      <protection/>
    </xf>
    <xf numFmtId="4" fontId="23" fillId="50" borderId="43" xfId="0" applyNumberFormat="1" applyFont="1" applyFill="1" applyBorder="1" applyAlignment="1" applyProtection="1">
      <alignment/>
      <protection/>
    </xf>
    <xf numFmtId="0" fontId="23" fillId="50" borderId="43" xfId="0" applyNumberFormat="1" applyFont="1" applyFill="1" applyBorder="1" applyAlignment="1" applyProtection="1">
      <alignment wrapText="1"/>
      <protection/>
    </xf>
    <xf numFmtId="0" fontId="25" fillId="0" borderId="46" xfId="0" applyNumberFormat="1" applyFont="1" applyFill="1" applyBorder="1" applyAlignment="1" applyProtection="1">
      <alignment wrapText="1"/>
      <protection/>
    </xf>
    <xf numFmtId="0" fontId="39" fillId="35" borderId="41" xfId="0" applyNumberFormat="1" applyFont="1" applyFill="1" applyBorder="1" applyAlignment="1" applyProtection="1">
      <alignment horizontal="center" vertical="center" wrapText="1"/>
      <protection/>
    </xf>
    <xf numFmtId="0" fontId="39" fillId="35" borderId="43" xfId="0" applyNumberFormat="1" applyFont="1" applyFill="1" applyBorder="1" applyAlignment="1" applyProtection="1">
      <alignment horizontal="center" vertical="center" wrapText="1"/>
      <protection/>
    </xf>
    <xf numFmtId="0" fontId="39" fillId="0" borderId="43" xfId="0" applyNumberFormat="1" applyFont="1" applyFill="1" applyBorder="1" applyAlignment="1" applyProtection="1">
      <alignment horizontal="center" vertical="center" wrapText="1"/>
      <protection/>
    </xf>
    <xf numFmtId="0" fontId="40" fillId="35" borderId="43" xfId="0" applyNumberFormat="1" applyFont="1" applyFill="1" applyBorder="1" applyAlignment="1" applyProtection="1">
      <alignment horizontal="center" vertical="center" wrapText="1"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25" fillId="52" borderId="43" xfId="0" applyNumberFormat="1" applyFont="1" applyFill="1" applyBorder="1" applyAlignment="1" applyProtection="1">
      <alignment wrapText="1"/>
      <protection/>
    </xf>
    <xf numFmtId="0" fontId="25" fillId="52" borderId="43" xfId="0" applyNumberFormat="1" applyFont="1" applyFill="1" applyBorder="1" applyAlignment="1" applyProtection="1">
      <alignment horizontal="center"/>
      <protection/>
    </xf>
    <xf numFmtId="4" fontId="24" fillId="52" borderId="43" xfId="0" applyNumberFormat="1" applyFont="1" applyFill="1" applyBorder="1" applyAlignment="1" applyProtection="1">
      <alignment/>
      <protection/>
    </xf>
    <xf numFmtId="4" fontId="41" fillId="0" borderId="43" xfId="0" applyNumberFormat="1" applyFont="1" applyFill="1" applyBorder="1" applyAlignment="1" applyProtection="1">
      <alignment/>
      <protection/>
    </xf>
    <xf numFmtId="4" fontId="23" fillId="52" borderId="43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4" fillId="52" borderId="48" xfId="0" applyNumberFormat="1" applyFont="1" applyFill="1" applyBorder="1" applyAlignment="1" applyProtection="1">
      <alignment/>
      <protection/>
    </xf>
    <xf numFmtId="0" fontId="26" fillId="52" borderId="48" xfId="0" applyNumberFormat="1" applyFont="1" applyFill="1" applyBorder="1" applyAlignment="1" applyProtection="1">
      <alignment horizontal="center"/>
      <protection/>
    </xf>
    <xf numFmtId="0" fontId="26" fillId="52" borderId="48" xfId="0" applyNumberFormat="1" applyFont="1" applyFill="1" applyBorder="1" applyAlignment="1" applyProtection="1">
      <alignment wrapText="1"/>
      <protection/>
    </xf>
    <xf numFmtId="0" fontId="25" fillId="12" borderId="43" xfId="0" applyNumberFormat="1" applyFont="1" applyFill="1" applyBorder="1" applyAlignment="1" applyProtection="1">
      <alignment wrapText="1"/>
      <protection/>
    </xf>
    <xf numFmtId="0" fontId="26" fillId="12" borderId="48" xfId="0" applyNumberFormat="1" applyFont="1" applyFill="1" applyBorder="1" applyAlignment="1" applyProtection="1">
      <alignment horizontal="center"/>
      <protection/>
    </xf>
    <xf numFmtId="0" fontId="26" fillId="12" borderId="48" xfId="0" applyNumberFormat="1" applyFont="1" applyFill="1" applyBorder="1" applyAlignment="1" applyProtection="1">
      <alignment wrapText="1"/>
      <protection/>
    </xf>
    <xf numFmtId="4" fontId="23" fillId="12" borderId="48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0" fillId="51" borderId="43" xfId="0" applyNumberForma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0" fillId="51" borderId="43" xfId="0" applyNumberFormat="1" applyFill="1" applyBorder="1" applyAlignment="1" applyProtection="1">
      <alignment/>
      <protection/>
    </xf>
    <xf numFmtId="0" fontId="25" fillId="12" borderId="43" xfId="0" applyNumberFormat="1" applyFont="1" applyFill="1" applyBorder="1" applyAlignment="1" applyProtection="1">
      <alignment horizontal="center"/>
      <protection/>
    </xf>
    <xf numFmtId="0" fontId="23" fillId="52" borderId="43" xfId="0" applyNumberFormat="1" applyFont="1" applyFill="1" applyBorder="1" applyAlignment="1" applyProtection="1">
      <alignment wrapText="1"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0" fillId="51" borderId="43" xfId="0" applyNumberForma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4" fontId="44" fillId="0" borderId="43" xfId="0" applyNumberFormat="1" applyFont="1" applyFill="1" applyBorder="1" applyAlignment="1" applyProtection="1">
      <alignment/>
      <protection/>
    </xf>
    <xf numFmtId="4" fontId="45" fillId="50" borderId="43" xfId="0" applyNumberFormat="1" applyFont="1" applyFill="1" applyBorder="1" applyAlignment="1" applyProtection="1">
      <alignment/>
      <protection/>
    </xf>
    <xf numFmtId="4" fontId="45" fillId="12" borderId="43" xfId="0" applyNumberFormat="1" applyFont="1" applyFill="1" applyBorder="1" applyAlignment="1" applyProtection="1">
      <alignment/>
      <protection/>
    </xf>
    <xf numFmtId="4" fontId="45" fillId="28" borderId="43" xfId="0" applyNumberFormat="1" applyFont="1" applyFill="1" applyBorder="1" applyAlignment="1" applyProtection="1">
      <alignment/>
      <protection/>
    </xf>
    <xf numFmtId="4" fontId="45" fillId="51" borderId="45" xfId="0" applyNumberFormat="1" applyFont="1" applyFill="1" applyBorder="1" applyAlignment="1" applyProtection="1">
      <alignment/>
      <protection/>
    </xf>
    <xf numFmtId="4" fontId="44" fillId="50" borderId="43" xfId="0" applyNumberFormat="1" applyFont="1" applyFill="1" applyBorder="1" applyAlignment="1" applyProtection="1">
      <alignment/>
      <protection/>
    </xf>
    <xf numFmtId="4" fontId="44" fillId="12" borderId="43" xfId="0" applyNumberFormat="1" applyFont="1" applyFill="1" applyBorder="1" applyAlignment="1" applyProtection="1">
      <alignment/>
      <protection/>
    </xf>
    <xf numFmtId="4" fontId="45" fillId="28" borderId="48" xfId="0" applyNumberFormat="1" applyFont="1" applyFill="1" applyBorder="1" applyAlignment="1" applyProtection="1">
      <alignment/>
      <protection/>
    </xf>
    <xf numFmtId="4" fontId="45" fillId="51" borderId="48" xfId="0" applyNumberFormat="1" applyFont="1" applyFill="1" applyBorder="1" applyAlignment="1" applyProtection="1">
      <alignment/>
      <protection/>
    </xf>
    <xf numFmtId="4" fontId="46" fillId="12" borderId="43" xfId="0" applyNumberFormat="1" applyFont="1" applyFill="1" applyBorder="1" applyAlignment="1" applyProtection="1">
      <alignment/>
      <protection/>
    </xf>
    <xf numFmtId="4" fontId="23" fillId="0" borderId="49" xfId="0" applyNumberFormat="1" applyFont="1" applyFill="1" applyBorder="1" applyAlignment="1" applyProtection="1">
      <alignment/>
      <protection/>
    </xf>
    <xf numFmtId="4" fontId="24" fillId="12" borderId="48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0" fillId="51" borderId="43" xfId="0" applyNumberFormat="1" applyFill="1" applyBorder="1" applyAlignment="1" applyProtection="1">
      <alignment/>
      <protection/>
    </xf>
    <xf numFmtId="0" fontId="36" fillId="0" borderId="42" xfId="0" applyNumberFormat="1" applyFont="1" applyFill="1" applyBorder="1" applyAlignment="1" applyProtection="1" quotePrefix="1">
      <alignment horizontal="left" wrapText="1"/>
      <protection/>
    </xf>
    <xf numFmtId="0" fontId="37" fillId="0" borderId="41" xfId="0" applyNumberFormat="1" applyFont="1" applyFill="1" applyBorder="1" applyAlignment="1" applyProtection="1">
      <alignment wrapText="1"/>
      <protection/>
    </xf>
    <xf numFmtId="0" fontId="36" fillId="0" borderId="42" xfId="0" applyNumberFormat="1" applyFont="1" applyFill="1" applyBorder="1" applyAlignment="1" applyProtection="1">
      <alignment horizontal="left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42" xfId="0" applyNumberFormat="1" applyFont="1" applyFill="1" applyBorder="1" applyAlignment="1" applyProtection="1">
      <alignment horizontal="left" wrapText="1"/>
      <protection/>
    </xf>
    <xf numFmtId="0" fontId="35" fillId="0" borderId="41" xfId="0" applyNumberFormat="1" applyFont="1" applyFill="1" applyBorder="1" applyAlignment="1" applyProtection="1">
      <alignment wrapText="1"/>
      <protection/>
    </xf>
    <xf numFmtId="0" fontId="25" fillId="0" borderId="4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6" fillId="0" borderId="38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27" fillId="0" borderId="47" xfId="0" applyNumberFormat="1" applyFont="1" applyFill="1" applyBorder="1" applyAlignment="1" applyProtection="1" quotePrefix="1">
      <alignment horizontal="left" wrapText="1"/>
      <protection/>
    </xf>
    <xf numFmtId="0" fontId="34" fillId="0" borderId="47" xfId="0" applyNumberFormat="1" applyFont="1" applyFill="1" applyBorder="1" applyAlignment="1" applyProtection="1">
      <alignment wrapText="1"/>
      <protection/>
    </xf>
    <xf numFmtId="3" fontId="22" fillId="0" borderId="50" xfId="0" applyNumberFormat="1" applyFont="1" applyBorder="1" applyAlignment="1">
      <alignment horizontal="center"/>
    </xf>
    <xf numFmtId="0" fontId="25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0" fillId="51" borderId="43" xfId="0" applyNumberFormat="1" applyFill="1" applyBorder="1" applyAlignment="1" applyProtection="1">
      <alignment/>
      <protection/>
    </xf>
    <xf numFmtId="0" fontId="26" fillId="51" borderId="42" xfId="0" applyNumberFormat="1" applyFont="1" applyFill="1" applyBorder="1" applyAlignment="1" applyProtection="1">
      <alignment wrapText="1"/>
      <protection/>
    </xf>
    <xf numFmtId="0" fontId="0" fillId="51" borderId="49" xfId="0" applyNumberForma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4" fontId="24" fillId="0" borderId="0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33" fillId="0" borderId="47" xfId="0" applyNumberFormat="1" applyFont="1" applyFill="1" applyBorder="1" applyAlignment="1" applyProtection="1">
      <alignment horizontal="center" vertical="center"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3" fillId="0" borderId="42" xfId="0" applyFont="1" applyBorder="1" applyAlignment="1" quotePrefix="1">
      <alignment horizontal="left" wrapText="1"/>
    </xf>
    <xf numFmtId="0" fontId="0" fillId="0" borderId="41" xfId="0" applyNumberFormat="1" applyFill="1" applyBorder="1" applyAlignment="1" applyProtection="1">
      <alignment/>
      <protection/>
    </xf>
    <xf numFmtId="0" fontId="0" fillId="0" borderId="49" xfId="0" applyNumberFormat="1" applyFill="1" applyBorder="1" applyAlignment="1" applyProtection="1">
      <alignment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290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290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342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342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290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290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342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342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2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67.5" customHeight="1">
      <c r="A1" s="203" t="s">
        <v>140</v>
      </c>
      <c r="B1" s="203"/>
      <c r="C1" s="203"/>
      <c r="D1" s="203"/>
      <c r="E1" s="203"/>
      <c r="F1" s="203"/>
      <c r="G1" s="203"/>
      <c r="H1" s="203"/>
    </row>
    <row r="2" spans="1:8" s="72" customFormat="1" ht="26.25" customHeight="1">
      <c r="A2" s="203" t="s">
        <v>48</v>
      </c>
      <c r="B2" s="203"/>
      <c r="C2" s="203"/>
      <c r="D2" s="203"/>
      <c r="E2" s="203"/>
      <c r="F2" s="203"/>
      <c r="G2" s="204"/>
      <c r="H2" s="204"/>
    </row>
    <row r="3" spans="1:8" ht="25.5" customHeight="1">
      <c r="A3" s="203"/>
      <c r="B3" s="203"/>
      <c r="C3" s="203"/>
      <c r="D3" s="203"/>
      <c r="E3" s="203"/>
      <c r="F3" s="203"/>
      <c r="G3" s="203"/>
      <c r="H3" s="205"/>
    </row>
    <row r="4" spans="1:5" ht="0.75" customHeight="1">
      <c r="A4" s="73"/>
      <c r="B4" s="74"/>
      <c r="C4" s="74"/>
      <c r="D4" s="74"/>
      <c r="E4" s="74"/>
    </row>
    <row r="5" spans="1:9" ht="27.75" customHeight="1">
      <c r="A5" s="75"/>
      <c r="B5" s="76"/>
      <c r="C5" s="76"/>
      <c r="D5" s="77"/>
      <c r="E5" s="78"/>
      <c r="F5" s="79" t="s">
        <v>110</v>
      </c>
      <c r="G5" s="79" t="s">
        <v>111</v>
      </c>
      <c r="H5" s="80" t="s">
        <v>112</v>
      </c>
      <c r="I5" s="81"/>
    </row>
    <row r="6" spans="1:9" ht="27.75" customHeight="1">
      <c r="A6" s="201" t="s">
        <v>49</v>
      </c>
      <c r="B6" s="200"/>
      <c r="C6" s="200"/>
      <c r="D6" s="200"/>
      <c r="E6" s="202"/>
      <c r="F6" s="106">
        <f>F7+F8</f>
        <v>10789589</v>
      </c>
      <c r="G6" s="106">
        <f>G7+G8</f>
        <v>10789589</v>
      </c>
      <c r="H6" s="106">
        <f>H7+H8</f>
        <v>10789589</v>
      </c>
      <c r="I6" s="101"/>
    </row>
    <row r="7" spans="1:8" ht="22.5" customHeight="1">
      <c r="A7" s="201" t="s">
        <v>3</v>
      </c>
      <c r="B7" s="200"/>
      <c r="C7" s="200"/>
      <c r="D7" s="200"/>
      <c r="E7" s="202"/>
      <c r="F7" s="83">
        <v>10789589</v>
      </c>
      <c r="G7" s="83">
        <v>10789589</v>
      </c>
      <c r="H7" s="83">
        <v>10789589</v>
      </c>
    </row>
    <row r="8" spans="1:8" ht="22.5" customHeight="1">
      <c r="A8" s="206" t="s">
        <v>4</v>
      </c>
      <c r="B8" s="202"/>
      <c r="C8" s="202"/>
      <c r="D8" s="202"/>
      <c r="E8" s="202"/>
      <c r="F8" s="83">
        <v>0</v>
      </c>
      <c r="G8" s="83">
        <v>0</v>
      </c>
      <c r="H8" s="83"/>
    </row>
    <row r="9" spans="1:8" ht="22.5" customHeight="1">
      <c r="A9" s="102" t="s">
        <v>50</v>
      </c>
      <c r="B9" s="82"/>
      <c r="C9" s="82"/>
      <c r="D9" s="82"/>
      <c r="E9" s="82"/>
      <c r="F9" s="83">
        <f>F10+F11</f>
        <v>10789589</v>
      </c>
      <c r="G9" s="83">
        <f>G10+G11</f>
        <v>10789589</v>
      </c>
      <c r="H9" s="83">
        <f>H10+H11</f>
        <v>10789589</v>
      </c>
    </row>
    <row r="10" spans="1:8" ht="22.5" customHeight="1">
      <c r="A10" s="199" t="s">
        <v>5</v>
      </c>
      <c r="B10" s="200"/>
      <c r="C10" s="200"/>
      <c r="D10" s="200"/>
      <c r="E10" s="207"/>
      <c r="F10" s="84">
        <v>10446389</v>
      </c>
      <c r="G10" s="84">
        <v>10446389</v>
      </c>
      <c r="H10" s="84">
        <v>10446389</v>
      </c>
    </row>
    <row r="11" spans="1:8" ht="22.5" customHeight="1">
      <c r="A11" s="206" t="s">
        <v>6</v>
      </c>
      <c r="B11" s="202"/>
      <c r="C11" s="202"/>
      <c r="D11" s="202"/>
      <c r="E11" s="202"/>
      <c r="F11" s="84">
        <v>343200</v>
      </c>
      <c r="G11" s="84">
        <v>343200</v>
      </c>
      <c r="H11" s="84">
        <v>343200</v>
      </c>
    </row>
    <row r="12" spans="1:8" ht="22.5" customHeight="1">
      <c r="A12" s="199" t="s">
        <v>7</v>
      </c>
      <c r="B12" s="200"/>
      <c r="C12" s="200"/>
      <c r="D12" s="200"/>
      <c r="E12" s="200"/>
      <c r="F12" s="84">
        <f>+F6-F9</f>
        <v>0</v>
      </c>
      <c r="G12" s="84">
        <f>+G6-G9</f>
        <v>0</v>
      </c>
      <c r="H12" s="84">
        <f>+H6-H9</f>
        <v>0</v>
      </c>
    </row>
    <row r="13" spans="1:8" ht="25.5" customHeight="1">
      <c r="A13" s="203"/>
      <c r="B13" s="208"/>
      <c r="C13" s="208"/>
      <c r="D13" s="208"/>
      <c r="E13" s="208"/>
      <c r="F13" s="205"/>
      <c r="G13" s="205"/>
      <c r="H13" s="205"/>
    </row>
    <row r="14" spans="1:8" ht="27.75" customHeight="1">
      <c r="A14" s="75"/>
      <c r="B14" s="76"/>
      <c r="C14" s="76"/>
      <c r="D14" s="77"/>
      <c r="E14" s="78"/>
      <c r="F14" s="79" t="s">
        <v>110</v>
      </c>
      <c r="G14" s="79" t="s">
        <v>111</v>
      </c>
      <c r="H14" s="80" t="s">
        <v>112</v>
      </c>
    </row>
    <row r="15" spans="1:8" ht="22.5" customHeight="1">
      <c r="A15" s="209" t="s">
        <v>8</v>
      </c>
      <c r="B15" s="210"/>
      <c r="C15" s="210"/>
      <c r="D15" s="210"/>
      <c r="E15" s="211"/>
      <c r="F15" s="86">
        <v>0</v>
      </c>
      <c r="G15" s="86">
        <v>0</v>
      </c>
      <c r="H15" s="84">
        <v>0</v>
      </c>
    </row>
    <row r="16" spans="1:8" s="67" customFormat="1" ht="25.5" customHeight="1">
      <c r="A16" s="212"/>
      <c r="B16" s="208"/>
      <c r="C16" s="208"/>
      <c r="D16" s="208"/>
      <c r="E16" s="208"/>
      <c r="F16" s="205"/>
      <c r="G16" s="205"/>
      <c r="H16" s="205"/>
    </row>
    <row r="17" spans="1:8" s="67" customFormat="1" ht="27.75" customHeight="1">
      <c r="A17" s="75"/>
      <c r="B17" s="76"/>
      <c r="C17" s="76"/>
      <c r="D17" s="77"/>
      <c r="E17" s="78"/>
      <c r="F17" s="79" t="s">
        <v>0</v>
      </c>
      <c r="G17" s="79" t="s">
        <v>1</v>
      </c>
      <c r="H17" s="80" t="s">
        <v>2</v>
      </c>
    </row>
    <row r="18" spans="1:8" s="67" customFormat="1" ht="22.5" customHeight="1">
      <c r="A18" s="201" t="s">
        <v>9</v>
      </c>
      <c r="B18" s="200"/>
      <c r="C18" s="200"/>
      <c r="D18" s="200"/>
      <c r="E18" s="200"/>
      <c r="F18" s="83"/>
      <c r="G18" s="83"/>
      <c r="H18" s="83"/>
    </row>
    <row r="19" spans="1:8" s="67" customFormat="1" ht="22.5" customHeight="1">
      <c r="A19" s="201" t="s">
        <v>10</v>
      </c>
      <c r="B19" s="200"/>
      <c r="C19" s="200"/>
      <c r="D19" s="200"/>
      <c r="E19" s="200"/>
      <c r="F19" s="83"/>
      <c r="G19" s="83"/>
      <c r="H19" s="83"/>
    </row>
    <row r="20" spans="1:8" s="67" customFormat="1" ht="22.5" customHeight="1">
      <c r="A20" s="199" t="s">
        <v>11</v>
      </c>
      <c r="B20" s="200"/>
      <c r="C20" s="200"/>
      <c r="D20" s="200"/>
      <c r="E20" s="200"/>
      <c r="F20" s="83"/>
      <c r="G20" s="83"/>
      <c r="H20" s="83"/>
    </row>
    <row r="21" spans="1:8" s="67" customFormat="1" ht="15" customHeight="1">
      <c r="A21" s="87"/>
      <c r="B21" s="88"/>
      <c r="C21" s="85"/>
      <c r="D21" s="89"/>
      <c r="E21" s="88"/>
      <c r="F21" s="90"/>
      <c r="G21" s="90"/>
      <c r="H21" s="90"/>
    </row>
    <row r="22" spans="1:8" s="67" customFormat="1" ht="22.5" customHeight="1">
      <c r="A22" s="199" t="s">
        <v>12</v>
      </c>
      <c r="B22" s="200"/>
      <c r="C22" s="200"/>
      <c r="D22" s="200"/>
      <c r="E22" s="200"/>
      <c r="F22" s="83">
        <f>F12+F15</f>
        <v>0</v>
      </c>
      <c r="G22" s="83">
        <f>SUM(G12,G15,G20)</f>
        <v>0</v>
      </c>
      <c r="H22" s="83">
        <f>SUM(H12,H15,H20)</f>
        <v>0</v>
      </c>
    </row>
    <row r="23" spans="1:5" s="67" customFormat="1" ht="18" customHeight="1">
      <c r="A23" s="91"/>
      <c r="B23" s="74"/>
      <c r="C23" s="74"/>
      <c r="D23" s="74"/>
      <c r="E23" s="74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6.00390625" style="37" customWidth="1"/>
    <col min="2" max="4" width="17.57421875" style="37" customWidth="1"/>
    <col min="5" max="5" width="17.57421875" style="68" customWidth="1"/>
    <col min="6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203" t="s">
        <v>13</v>
      </c>
      <c r="B1" s="203"/>
      <c r="C1" s="203"/>
      <c r="D1" s="203"/>
      <c r="E1" s="203"/>
      <c r="F1" s="203"/>
      <c r="G1" s="203"/>
      <c r="H1" s="203"/>
      <c r="I1" s="203"/>
    </row>
    <row r="2" spans="1:9" s="1" customFormat="1" ht="13.5" thickBot="1">
      <c r="A2" s="15"/>
      <c r="I2" s="16" t="s">
        <v>14</v>
      </c>
    </row>
    <row r="3" spans="1:9" s="1" customFormat="1" ht="26.25" thickBot="1">
      <c r="A3" s="97" t="s">
        <v>15</v>
      </c>
      <c r="B3" s="216">
        <v>2015</v>
      </c>
      <c r="C3" s="217"/>
      <c r="D3" s="218"/>
      <c r="E3" s="218"/>
      <c r="F3" s="218"/>
      <c r="G3" s="218"/>
      <c r="H3" s="218"/>
      <c r="I3" s="219"/>
    </row>
    <row r="4" spans="1:9" s="1" customFormat="1" ht="77.25" thickBot="1">
      <c r="A4" s="98" t="s">
        <v>16</v>
      </c>
      <c r="B4" s="17" t="s">
        <v>64</v>
      </c>
      <c r="C4" s="17" t="s">
        <v>75</v>
      </c>
      <c r="D4" s="18" t="s">
        <v>18</v>
      </c>
      <c r="E4" s="18" t="s">
        <v>19</v>
      </c>
      <c r="F4" s="18" t="s">
        <v>20</v>
      </c>
      <c r="G4" s="18" t="s">
        <v>21</v>
      </c>
      <c r="H4" s="18" t="s">
        <v>22</v>
      </c>
      <c r="I4" s="19" t="s">
        <v>23</v>
      </c>
    </row>
    <row r="5" spans="1:9" s="1" customFormat="1" ht="12.75">
      <c r="A5" s="3">
        <v>6331</v>
      </c>
      <c r="B5" s="4"/>
      <c r="C5" s="4"/>
      <c r="D5" s="5"/>
      <c r="E5" s="6"/>
      <c r="F5" s="104">
        <v>211804</v>
      </c>
      <c r="G5" s="7"/>
      <c r="H5" s="8"/>
      <c r="I5" s="9"/>
    </row>
    <row r="6" spans="1:9" s="1" customFormat="1" ht="12.75">
      <c r="A6" s="20">
        <v>6413</v>
      </c>
      <c r="B6" s="21"/>
      <c r="C6" s="21"/>
      <c r="D6" s="22"/>
      <c r="E6" s="22">
        <v>300</v>
      </c>
      <c r="F6" s="22"/>
      <c r="G6" s="22"/>
      <c r="H6" s="23"/>
      <c r="I6" s="24"/>
    </row>
    <row r="7" spans="1:9" s="1" customFormat="1" ht="12.75">
      <c r="A7" s="20">
        <v>6526</v>
      </c>
      <c r="B7" s="21"/>
      <c r="C7" s="21"/>
      <c r="D7" s="22"/>
      <c r="E7" s="22">
        <v>670600</v>
      </c>
      <c r="F7" s="22"/>
      <c r="G7" s="22"/>
      <c r="H7" s="23"/>
      <c r="I7" s="24"/>
    </row>
    <row r="8" spans="1:9" s="1" customFormat="1" ht="12.75">
      <c r="A8" s="20">
        <v>6615</v>
      </c>
      <c r="B8" s="21"/>
      <c r="C8" s="21"/>
      <c r="D8" s="22">
        <v>25000</v>
      </c>
      <c r="E8" s="22"/>
      <c r="F8" s="22"/>
      <c r="G8" s="22"/>
      <c r="H8" s="23"/>
      <c r="I8" s="24"/>
    </row>
    <row r="9" spans="1:9" s="1" customFormat="1" ht="12.75">
      <c r="A9" s="20">
        <v>6631</v>
      </c>
      <c r="B9" s="21"/>
      <c r="C9" s="21"/>
      <c r="D9" s="22"/>
      <c r="E9" s="22"/>
      <c r="F9" s="22"/>
      <c r="G9" s="22">
        <v>4200</v>
      </c>
      <c r="H9" s="23"/>
      <c r="I9" s="24"/>
    </row>
    <row r="10" spans="1:9" s="1" customFormat="1" ht="12.75">
      <c r="A10" s="20">
        <v>6711</v>
      </c>
      <c r="B10" s="21">
        <v>1031153</v>
      </c>
      <c r="C10" s="21">
        <v>8819532</v>
      </c>
      <c r="D10" s="22"/>
      <c r="E10" s="22"/>
      <c r="F10" s="22"/>
      <c r="G10" s="22"/>
      <c r="H10" s="23"/>
      <c r="I10" s="24"/>
    </row>
    <row r="11" spans="1:9" s="1" customFormat="1" ht="12.75">
      <c r="A11" s="20">
        <v>6713</v>
      </c>
      <c r="B11" s="21">
        <v>27000</v>
      </c>
      <c r="C11" s="21"/>
      <c r="D11" s="22"/>
      <c r="E11" s="22"/>
      <c r="F11" s="22"/>
      <c r="G11" s="22"/>
      <c r="H11" s="23"/>
      <c r="I11" s="24"/>
    </row>
    <row r="12" spans="1:9" s="1" customFormat="1" ht="13.5" thickBot="1">
      <c r="A12" s="25"/>
      <c r="B12" s="21"/>
      <c r="C12" s="21"/>
      <c r="D12" s="22"/>
      <c r="E12" s="22"/>
      <c r="F12" s="22"/>
      <c r="G12" s="22"/>
      <c r="H12" s="23"/>
      <c r="I12" s="24"/>
    </row>
    <row r="13" spans="1:9" s="1" customFormat="1" ht="30" customHeight="1" thickBot="1">
      <c r="A13" s="31" t="s">
        <v>24</v>
      </c>
      <c r="B13" s="32">
        <f aca="true" t="shared" si="0" ref="B13:G13">SUM(B5:B12)</f>
        <v>1058153</v>
      </c>
      <c r="C13" s="32">
        <f t="shared" si="0"/>
        <v>8819532</v>
      </c>
      <c r="D13" s="33">
        <f t="shared" si="0"/>
        <v>25000</v>
      </c>
      <c r="E13" s="34">
        <f t="shared" si="0"/>
        <v>670900</v>
      </c>
      <c r="F13" s="33">
        <f t="shared" si="0"/>
        <v>211804</v>
      </c>
      <c r="G13" s="34">
        <f t="shared" si="0"/>
        <v>4200</v>
      </c>
      <c r="H13" s="33">
        <v>0</v>
      </c>
      <c r="I13" s="35">
        <v>0</v>
      </c>
    </row>
    <row r="14" spans="1:9" s="1" customFormat="1" ht="28.5" customHeight="1" thickBot="1">
      <c r="A14" s="31" t="s">
        <v>25</v>
      </c>
      <c r="B14" s="213">
        <f>B13+D13+E13+F13+G13+H13+I13+C13</f>
        <v>10789589</v>
      </c>
      <c r="C14" s="214"/>
      <c r="D14" s="214"/>
      <c r="E14" s="214"/>
      <c r="F14" s="214"/>
      <c r="G14" s="214"/>
      <c r="H14" s="214"/>
      <c r="I14" s="215"/>
    </row>
    <row r="15" spans="1:9" ht="13.5" thickBot="1">
      <c r="A15" s="12"/>
      <c r="B15" s="12"/>
      <c r="C15" s="12"/>
      <c r="D15" s="12"/>
      <c r="E15" s="13"/>
      <c r="F15" s="36"/>
      <c r="I15" s="16"/>
    </row>
    <row r="16" spans="1:9" ht="24" customHeight="1" thickBot="1">
      <c r="A16" s="99" t="s">
        <v>15</v>
      </c>
      <c r="B16" s="216">
        <v>2016</v>
      </c>
      <c r="C16" s="217"/>
      <c r="D16" s="218"/>
      <c r="E16" s="218"/>
      <c r="F16" s="218"/>
      <c r="G16" s="218"/>
      <c r="H16" s="218"/>
      <c r="I16" s="219"/>
    </row>
    <row r="17" spans="1:9" ht="77.25" thickBot="1">
      <c r="A17" s="100" t="s">
        <v>16</v>
      </c>
      <c r="B17" s="17" t="s">
        <v>17</v>
      </c>
      <c r="C17" s="17" t="s">
        <v>75</v>
      </c>
      <c r="D17" s="18" t="s">
        <v>18</v>
      </c>
      <c r="E17" s="18" t="s">
        <v>19</v>
      </c>
      <c r="F17" s="18" t="s">
        <v>20</v>
      </c>
      <c r="G17" s="18" t="s">
        <v>21</v>
      </c>
      <c r="H17" s="18" t="s">
        <v>22</v>
      </c>
      <c r="I17" s="19" t="s">
        <v>23</v>
      </c>
    </row>
    <row r="18" spans="1:9" ht="12.75">
      <c r="A18" s="3">
        <v>6331</v>
      </c>
      <c r="B18" s="4"/>
      <c r="C18" s="4"/>
      <c r="D18" s="5"/>
      <c r="E18" s="6"/>
      <c r="F18" s="104">
        <v>211804</v>
      </c>
      <c r="G18" s="7"/>
      <c r="H18" s="8"/>
      <c r="I18" s="9"/>
    </row>
    <row r="19" spans="1:9" ht="12.75">
      <c r="A19" s="20">
        <v>6413</v>
      </c>
      <c r="B19" s="21"/>
      <c r="C19" s="21"/>
      <c r="D19" s="22"/>
      <c r="E19" s="22">
        <v>300</v>
      </c>
      <c r="F19" s="22"/>
      <c r="G19" s="22"/>
      <c r="H19" s="23"/>
      <c r="I19" s="24"/>
    </row>
    <row r="20" spans="1:9" ht="12.75">
      <c r="A20" s="20">
        <v>6526</v>
      </c>
      <c r="B20" s="21"/>
      <c r="C20" s="21"/>
      <c r="D20" s="22"/>
      <c r="E20" s="22">
        <v>670600</v>
      </c>
      <c r="F20" s="22"/>
      <c r="G20" s="22"/>
      <c r="H20" s="23"/>
      <c r="I20" s="24"/>
    </row>
    <row r="21" spans="1:9" ht="12.75">
      <c r="A21" s="20">
        <v>6615</v>
      </c>
      <c r="B21" s="21"/>
      <c r="C21" s="21"/>
      <c r="D21" s="22">
        <v>25000</v>
      </c>
      <c r="E21" s="22"/>
      <c r="F21" s="22"/>
      <c r="G21" s="22"/>
      <c r="H21" s="23"/>
      <c r="I21" s="24"/>
    </row>
    <row r="22" spans="1:9" ht="12.75">
      <c r="A22" s="20">
        <v>6631</v>
      </c>
      <c r="B22" s="21"/>
      <c r="C22" s="21"/>
      <c r="D22" s="22"/>
      <c r="E22" s="22"/>
      <c r="F22" s="22"/>
      <c r="G22" s="22">
        <v>4200</v>
      </c>
      <c r="H22" s="23"/>
      <c r="I22" s="24"/>
    </row>
    <row r="23" spans="1:9" ht="12.75">
      <c r="A23" s="20">
        <v>6711</v>
      </c>
      <c r="B23" s="21">
        <v>1031153</v>
      </c>
      <c r="C23" s="21">
        <v>8819532</v>
      </c>
      <c r="D23" s="22"/>
      <c r="E23" s="22"/>
      <c r="F23" s="22"/>
      <c r="G23" s="22"/>
      <c r="H23" s="23"/>
      <c r="I23" s="24"/>
    </row>
    <row r="24" spans="1:9" ht="12.75">
      <c r="A24" s="20">
        <v>6713</v>
      </c>
      <c r="B24" s="21">
        <v>27000</v>
      </c>
      <c r="C24" s="21"/>
      <c r="D24" s="22"/>
      <c r="E24" s="22"/>
      <c r="F24" s="22"/>
      <c r="G24" s="22"/>
      <c r="H24" s="23"/>
      <c r="I24" s="24"/>
    </row>
    <row r="25" spans="1:9" ht="13.5" thickBot="1">
      <c r="A25" s="26"/>
      <c r="B25" s="27"/>
      <c r="C25" s="27"/>
      <c r="D25" s="28"/>
      <c r="E25" s="28"/>
      <c r="F25" s="28"/>
      <c r="G25" s="28"/>
      <c r="H25" s="29"/>
      <c r="I25" s="30"/>
    </row>
    <row r="26" spans="1:9" s="1" customFormat="1" ht="30" customHeight="1" thickBot="1">
      <c r="A26" s="31" t="s">
        <v>24</v>
      </c>
      <c r="B26" s="32">
        <f>SUM(B23:B25)</f>
        <v>1058153</v>
      </c>
      <c r="C26" s="32">
        <f>SUM(C18:C25)</f>
        <v>8819532</v>
      </c>
      <c r="D26" s="33">
        <f>SUM(D21:D25)</f>
        <v>25000</v>
      </c>
      <c r="E26" s="34">
        <f>SUM(E18:E25)</f>
        <v>670900</v>
      </c>
      <c r="F26" s="33">
        <f>F18</f>
        <v>211804</v>
      </c>
      <c r="G26" s="34">
        <f>SUM(G18:G25)</f>
        <v>4200</v>
      </c>
      <c r="H26" s="33">
        <v>0</v>
      </c>
      <c r="I26" s="35">
        <v>0</v>
      </c>
    </row>
    <row r="27" spans="1:9" s="1" customFormat="1" ht="28.5" customHeight="1" thickBot="1">
      <c r="A27" s="31" t="s">
        <v>26</v>
      </c>
      <c r="B27" s="213">
        <f>B26+D26+E26+F26+G26+H26+I26+C26</f>
        <v>10789589</v>
      </c>
      <c r="C27" s="214"/>
      <c r="D27" s="214"/>
      <c r="E27" s="214"/>
      <c r="F27" s="214"/>
      <c r="G27" s="214"/>
      <c r="H27" s="214"/>
      <c r="I27" s="215"/>
    </row>
    <row r="28" spans="5:6" ht="13.5" thickBot="1">
      <c r="E28" s="38"/>
      <c r="F28" s="39"/>
    </row>
    <row r="29" spans="1:9" ht="26.25" thickBot="1">
      <c r="A29" s="99" t="s">
        <v>15</v>
      </c>
      <c r="B29" s="216">
        <v>2017</v>
      </c>
      <c r="C29" s="217"/>
      <c r="D29" s="218"/>
      <c r="E29" s="218"/>
      <c r="F29" s="218"/>
      <c r="G29" s="218"/>
      <c r="H29" s="218"/>
      <c r="I29" s="219"/>
    </row>
    <row r="30" spans="1:9" ht="77.25" thickBot="1">
      <c r="A30" s="100" t="s">
        <v>16</v>
      </c>
      <c r="B30" s="17" t="s">
        <v>17</v>
      </c>
      <c r="C30" s="17" t="s">
        <v>75</v>
      </c>
      <c r="D30" s="18" t="s">
        <v>18</v>
      </c>
      <c r="E30" s="18" t="s">
        <v>19</v>
      </c>
      <c r="F30" s="18" t="s">
        <v>20</v>
      </c>
      <c r="G30" s="18" t="s">
        <v>21</v>
      </c>
      <c r="H30" s="18" t="s">
        <v>22</v>
      </c>
      <c r="I30" s="19" t="s">
        <v>23</v>
      </c>
    </row>
    <row r="31" spans="1:9" ht="12.75">
      <c r="A31" s="3">
        <v>6331</v>
      </c>
      <c r="B31" s="4"/>
      <c r="C31" s="4"/>
      <c r="D31" s="5"/>
      <c r="E31" s="6"/>
      <c r="F31" s="104">
        <v>211804</v>
      </c>
      <c r="G31" s="7"/>
      <c r="H31" s="8"/>
      <c r="I31" s="9"/>
    </row>
    <row r="32" spans="1:9" ht="12.75">
      <c r="A32" s="20">
        <v>6413</v>
      </c>
      <c r="B32" s="21"/>
      <c r="C32" s="21"/>
      <c r="D32" s="22"/>
      <c r="E32" s="22">
        <v>300</v>
      </c>
      <c r="F32" s="22"/>
      <c r="G32" s="22"/>
      <c r="H32" s="23"/>
      <c r="I32" s="24"/>
    </row>
    <row r="33" spans="1:9" ht="12.75">
      <c r="A33" s="20">
        <v>6526</v>
      </c>
      <c r="B33" s="21"/>
      <c r="C33" s="21"/>
      <c r="D33" s="22"/>
      <c r="E33" s="22">
        <v>670600</v>
      </c>
      <c r="F33" s="22"/>
      <c r="G33" s="22"/>
      <c r="H33" s="23"/>
      <c r="I33" s="24"/>
    </row>
    <row r="34" spans="1:9" ht="12.75">
      <c r="A34" s="20">
        <v>6615</v>
      </c>
      <c r="B34" s="21"/>
      <c r="C34" s="21"/>
      <c r="D34" s="22">
        <v>25000</v>
      </c>
      <c r="E34" s="22"/>
      <c r="F34" s="22"/>
      <c r="G34" s="22"/>
      <c r="H34" s="23"/>
      <c r="I34" s="24"/>
    </row>
    <row r="35" spans="1:9" ht="13.5" customHeight="1">
      <c r="A35" s="20">
        <v>6631</v>
      </c>
      <c r="B35" s="21"/>
      <c r="C35" s="21"/>
      <c r="D35" s="22"/>
      <c r="E35" s="22"/>
      <c r="F35" s="22"/>
      <c r="G35" s="22">
        <v>4200</v>
      </c>
      <c r="H35" s="23"/>
      <c r="I35" s="24"/>
    </row>
    <row r="36" spans="1:9" ht="13.5" customHeight="1">
      <c r="A36" s="20">
        <v>6711</v>
      </c>
      <c r="B36" s="21">
        <v>1031153</v>
      </c>
      <c r="C36" s="21">
        <v>8819532</v>
      </c>
      <c r="D36" s="22"/>
      <c r="E36" s="22"/>
      <c r="F36" s="22"/>
      <c r="G36" s="22"/>
      <c r="H36" s="23"/>
      <c r="I36" s="24"/>
    </row>
    <row r="37" spans="1:9" ht="13.5" customHeight="1">
      <c r="A37" s="20">
        <v>6713</v>
      </c>
      <c r="B37" s="21">
        <v>27000</v>
      </c>
      <c r="C37" s="21"/>
      <c r="D37" s="22"/>
      <c r="E37" s="22"/>
      <c r="F37" s="22"/>
      <c r="G37" s="22"/>
      <c r="H37" s="23"/>
      <c r="I37" s="24"/>
    </row>
    <row r="38" spans="1:9" ht="13.5" thickBot="1">
      <c r="A38" s="26"/>
      <c r="B38" s="27"/>
      <c r="C38" s="27"/>
      <c r="D38" s="28">
        <f>SUM(D31:D37)</f>
        <v>25000</v>
      </c>
      <c r="E38" s="28"/>
      <c r="F38" s="28"/>
      <c r="G38" s="28"/>
      <c r="H38" s="29"/>
      <c r="I38" s="24"/>
    </row>
    <row r="39" spans="1:9" s="1" customFormat="1" ht="30" customHeight="1" thickBot="1">
      <c r="A39" s="31" t="s">
        <v>24</v>
      </c>
      <c r="B39" s="32">
        <f>SUM(B36:B38)</f>
        <v>1058153</v>
      </c>
      <c r="C39" s="32">
        <f>SUM(C31:C38)</f>
        <v>8819532</v>
      </c>
      <c r="D39" s="32">
        <f aca="true" t="shared" si="1" ref="D39:I39">SUM(D36:D38)</f>
        <v>25000</v>
      </c>
      <c r="E39" s="32">
        <f>SUM(E31:E38)</f>
        <v>670900</v>
      </c>
      <c r="F39" s="32">
        <f>SUM(F31:F38)</f>
        <v>211804</v>
      </c>
      <c r="G39" s="32">
        <f>SUM(G31:G38)</f>
        <v>4200</v>
      </c>
      <c r="H39" s="32">
        <f t="shared" si="1"/>
        <v>0</v>
      </c>
      <c r="I39" s="33">
        <f t="shared" si="1"/>
        <v>0</v>
      </c>
    </row>
    <row r="40" spans="1:9" s="1" customFormat="1" ht="28.5" customHeight="1" thickBot="1">
      <c r="A40" s="31" t="s">
        <v>27</v>
      </c>
      <c r="B40" s="213">
        <f>B39+D39+E39+F39+G39+H39+I39+C39</f>
        <v>10789589</v>
      </c>
      <c r="C40" s="214"/>
      <c r="D40" s="214"/>
      <c r="E40" s="214"/>
      <c r="F40" s="214"/>
      <c r="G40" s="214"/>
      <c r="H40" s="214"/>
      <c r="I40" s="222"/>
    </row>
    <row r="41" spans="4:6" ht="13.5" customHeight="1">
      <c r="D41" s="40"/>
      <c r="E41" s="38"/>
      <c r="F41" s="41"/>
    </row>
    <row r="42" spans="4:6" ht="13.5" customHeight="1">
      <c r="D42" s="40"/>
      <c r="E42" s="42"/>
      <c r="F42" s="43"/>
    </row>
    <row r="43" spans="5:6" ht="13.5" customHeight="1">
      <c r="E43" s="44"/>
      <c r="F43" s="45"/>
    </row>
    <row r="44" spans="5:6" ht="13.5" customHeight="1">
      <c r="E44" s="46"/>
      <c r="F44" s="47"/>
    </row>
    <row r="45" spans="5:6" ht="13.5" customHeight="1">
      <c r="E45" s="38"/>
      <c r="F45" s="39"/>
    </row>
    <row r="46" spans="4:6" ht="28.5" customHeight="1">
      <c r="D46" s="40"/>
      <c r="E46" s="38"/>
      <c r="F46" s="48"/>
    </row>
    <row r="47" spans="4:6" ht="13.5" customHeight="1">
      <c r="D47" s="40"/>
      <c r="E47" s="38"/>
      <c r="F47" s="43"/>
    </row>
    <row r="48" spans="5:6" ht="13.5" customHeight="1">
      <c r="E48" s="38"/>
      <c r="F48" s="39"/>
    </row>
    <row r="49" spans="5:6" ht="13.5" customHeight="1">
      <c r="E49" s="38"/>
      <c r="F49" s="47"/>
    </row>
    <row r="50" spans="5:6" ht="13.5" customHeight="1">
      <c r="E50" s="38"/>
      <c r="F50" s="39"/>
    </row>
    <row r="51" spans="5:6" ht="22.5" customHeight="1">
      <c r="E51" s="38"/>
      <c r="F51" s="49"/>
    </row>
    <row r="52" spans="5:6" ht="13.5" customHeight="1">
      <c r="E52" s="44"/>
      <c r="F52" s="45"/>
    </row>
    <row r="53" spans="2:6" ht="13.5" customHeight="1">
      <c r="B53" s="40"/>
      <c r="C53" s="40"/>
      <c r="E53" s="44"/>
      <c r="F53" s="50"/>
    </row>
    <row r="54" spans="4:6" ht="13.5" customHeight="1">
      <c r="D54" s="40"/>
      <c r="E54" s="44"/>
      <c r="F54" s="51"/>
    </row>
    <row r="55" spans="4:6" ht="13.5" customHeight="1">
      <c r="D55" s="40"/>
      <c r="E55" s="46"/>
      <c r="F55" s="43"/>
    </row>
    <row r="56" spans="5:6" ht="13.5" customHeight="1">
      <c r="E56" s="38"/>
      <c r="F56" s="39"/>
    </row>
    <row r="57" spans="2:6" ht="13.5" customHeight="1">
      <c r="B57" s="40"/>
      <c r="C57" s="40"/>
      <c r="E57" s="38"/>
      <c r="F57" s="41"/>
    </row>
    <row r="58" spans="4:6" ht="13.5" customHeight="1">
      <c r="D58" s="40"/>
      <c r="E58" s="38"/>
      <c r="F58" s="50"/>
    </row>
    <row r="59" spans="4:6" ht="13.5" customHeight="1">
      <c r="D59" s="40"/>
      <c r="E59" s="46"/>
      <c r="F59" s="43"/>
    </row>
    <row r="60" spans="5:6" ht="13.5" customHeight="1">
      <c r="E60" s="44"/>
      <c r="F60" s="39"/>
    </row>
    <row r="61" spans="4:6" ht="13.5" customHeight="1">
      <c r="D61" s="40"/>
      <c r="E61" s="44"/>
      <c r="F61" s="50"/>
    </row>
    <row r="62" spans="5:6" ht="22.5" customHeight="1">
      <c r="E62" s="46"/>
      <c r="F62" s="49"/>
    </row>
    <row r="63" spans="5:6" ht="13.5" customHeight="1">
      <c r="E63" s="38"/>
      <c r="F63" s="39"/>
    </row>
    <row r="64" spans="5:6" ht="13.5" customHeight="1">
      <c r="E64" s="46"/>
      <c r="F64" s="43"/>
    </row>
    <row r="65" spans="5:6" ht="13.5" customHeight="1">
      <c r="E65" s="38"/>
      <c r="F65" s="39"/>
    </row>
    <row r="66" spans="5:6" ht="13.5" customHeight="1">
      <c r="E66" s="38"/>
      <c r="F66" s="39"/>
    </row>
    <row r="67" spans="1:6" ht="13.5" customHeight="1">
      <c r="A67" s="40"/>
      <c r="E67" s="52"/>
      <c r="F67" s="50"/>
    </row>
    <row r="68" spans="2:6" ht="13.5" customHeight="1">
      <c r="B68" s="40"/>
      <c r="C68" s="40"/>
      <c r="D68" s="40"/>
      <c r="E68" s="53"/>
      <c r="F68" s="50"/>
    </row>
    <row r="69" spans="2:6" ht="13.5" customHeight="1">
      <c r="B69" s="40"/>
      <c r="C69" s="40"/>
      <c r="D69" s="40"/>
      <c r="E69" s="53"/>
      <c r="F69" s="41"/>
    </row>
    <row r="70" spans="2:6" ht="13.5" customHeight="1">
      <c r="B70" s="40"/>
      <c r="C70" s="40"/>
      <c r="D70" s="40"/>
      <c r="E70" s="46"/>
      <c r="F70" s="47"/>
    </row>
    <row r="71" spans="5:6" ht="12.75">
      <c r="E71" s="38"/>
      <c r="F71" s="39"/>
    </row>
    <row r="72" spans="2:6" ht="12.75">
      <c r="B72" s="40"/>
      <c r="C72" s="40"/>
      <c r="E72" s="38"/>
      <c r="F72" s="50"/>
    </row>
    <row r="73" spans="4:6" ht="12.75">
      <c r="D73" s="40"/>
      <c r="E73" s="38"/>
      <c r="F73" s="41"/>
    </row>
    <row r="74" spans="4:6" ht="12.75">
      <c r="D74" s="40"/>
      <c r="E74" s="46"/>
      <c r="F74" s="43"/>
    </row>
    <row r="75" spans="5:6" ht="12.75">
      <c r="E75" s="38"/>
      <c r="F75" s="39"/>
    </row>
    <row r="76" spans="5:6" ht="12.75">
      <c r="E76" s="38"/>
      <c r="F76" s="39"/>
    </row>
    <row r="77" spans="5:6" ht="12.75">
      <c r="E77" s="54"/>
      <c r="F77" s="55"/>
    </row>
    <row r="78" spans="5:6" ht="12.75">
      <c r="E78" s="38"/>
      <c r="F78" s="39"/>
    </row>
    <row r="79" spans="5:6" ht="12.75">
      <c r="E79" s="38"/>
      <c r="F79" s="39"/>
    </row>
    <row r="80" spans="5:6" ht="12.75">
      <c r="E80" s="38"/>
      <c r="F80" s="39"/>
    </row>
    <row r="81" spans="5:6" ht="12.75">
      <c r="E81" s="46"/>
      <c r="F81" s="43"/>
    </row>
    <row r="82" spans="5:6" ht="12.75">
      <c r="E82" s="38"/>
      <c r="F82" s="39"/>
    </row>
    <row r="83" spans="5:6" ht="12.75">
      <c r="E83" s="46"/>
      <c r="F83" s="43"/>
    </row>
    <row r="84" spans="5:6" ht="12.75">
      <c r="E84" s="38"/>
      <c r="F84" s="39"/>
    </row>
    <row r="85" spans="5:6" ht="12.75">
      <c r="E85" s="38"/>
      <c r="F85" s="39"/>
    </row>
    <row r="86" spans="5:6" ht="12.75">
      <c r="E86" s="38"/>
      <c r="F86" s="39"/>
    </row>
    <row r="87" spans="5:6" ht="12.75">
      <c r="E87" s="38"/>
      <c r="F87" s="39"/>
    </row>
    <row r="88" spans="1:6" ht="28.5" customHeight="1">
      <c r="A88" s="56"/>
      <c r="B88" s="56"/>
      <c r="C88" s="56"/>
      <c r="D88" s="56"/>
      <c r="E88" s="57"/>
      <c r="F88" s="58"/>
    </row>
    <row r="89" spans="4:6" ht="12.75">
      <c r="D89" s="40"/>
      <c r="E89" s="38"/>
      <c r="F89" s="41"/>
    </row>
    <row r="90" spans="5:6" ht="12.75">
      <c r="E90" s="59"/>
      <c r="F90" s="60"/>
    </row>
    <row r="91" spans="5:6" ht="12.75">
      <c r="E91" s="38"/>
      <c r="F91" s="39"/>
    </row>
    <row r="92" spans="5:6" ht="12.75">
      <c r="E92" s="54"/>
      <c r="F92" s="55"/>
    </row>
    <row r="93" spans="5:6" ht="12.75">
      <c r="E93" s="54"/>
      <c r="F93" s="55"/>
    </row>
    <row r="94" spans="5:6" ht="12.75">
      <c r="E94" s="38"/>
      <c r="F94" s="39"/>
    </row>
    <row r="95" spans="5:6" ht="12.75">
      <c r="E95" s="46"/>
      <c r="F95" s="43"/>
    </row>
    <row r="96" spans="5:6" ht="12.75">
      <c r="E96" s="38"/>
      <c r="F96" s="39"/>
    </row>
    <row r="97" spans="5:6" ht="12.75">
      <c r="E97" s="38"/>
      <c r="F97" s="39"/>
    </row>
    <row r="98" spans="5:6" ht="12.75">
      <c r="E98" s="46"/>
      <c r="F98" s="43"/>
    </row>
    <row r="99" spans="5:6" ht="12.75">
      <c r="E99" s="38"/>
      <c r="F99" s="39"/>
    </row>
    <row r="100" spans="5:6" ht="12.75">
      <c r="E100" s="54"/>
      <c r="F100" s="55"/>
    </row>
    <row r="101" spans="5:6" ht="12.75">
      <c r="E101" s="46"/>
      <c r="F101" s="60"/>
    </row>
    <row r="102" spans="5:6" ht="12.75">
      <c r="E102" s="44"/>
      <c r="F102" s="55"/>
    </row>
    <row r="103" spans="5:6" ht="12.75">
      <c r="E103" s="46"/>
      <c r="F103" s="43"/>
    </row>
    <row r="104" spans="5:6" ht="12.75">
      <c r="E104" s="38"/>
      <c r="F104" s="39"/>
    </row>
    <row r="105" spans="4:6" ht="12.75">
      <c r="D105" s="40"/>
      <c r="E105" s="38"/>
      <c r="F105" s="41"/>
    </row>
    <row r="106" spans="5:6" ht="12.75">
      <c r="E106" s="44"/>
      <c r="F106" s="43"/>
    </row>
    <row r="107" spans="5:6" ht="12.75">
      <c r="E107" s="44"/>
      <c r="F107" s="55"/>
    </row>
    <row r="108" spans="4:6" ht="12.75">
      <c r="D108" s="40"/>
      <c r="E108" s="44"/>
      <c r="F108" s="61"/>
    </row>
    <row r="109" spans="4:6" ht="12.75">
      <c r="D109" s="40"/>
      <c r="E109" s="46"/>
      <c r="F109" s="47"/>
    </row>
    <row r="110" spans="5:6" ht="12.75">
      <c r="E110" s="38"/>
      <c r="F110" s="39"/>
    </row>
    <row r="111" spans="5:6" ht="12.75">
      <c r="E111" s="59"/>
      <c r="F111" s="62"/>
    </row>
    <row r="112" spans="5:6" ht="11.25" customHeight="1">
      <c r="E112" s="54"/>
      <c r="F112" s="55"/>
    </row>
    <row r="113" spans="2:6" ht="24" customHeight="1">
      <c r="B113" s="40"/>
      <c r="C113" s="40"/>
      <c r="E113" s="54"/>
      <c r="F113" s="63"/>
    </row>
    <row r="114" spans="4:6" ht="15" customHeight="1">
      <c r="D114" s="40"/>
      <c r="E114" s="54"/>
      <c r="F114" s="63"/>
    </row>
    <row r="115" spans="5:6" ht="11.25" customHeight="1">
      <c r="E115" s="59"/>
      <c r="F115" s="60"/>
    </row>
    <row r="116" spans="5:6" ht="12.75">
      <c r="E116" s="54"/>
      <c r="F116" s="55"/>
    </row>
    <row r="117" spans="2:6" ht="13.5" customHeight="1">
      <c r="B117" s="40"/>
      <c r="C117" s="40"/>
      <c r="E117" s="54"/>
      <c r="F117" s="64"/>
    </row>
    <row r="118" spans="4:6" ht="12.75" customHeight="1">
      <c r="D118" s="40"/>
      <c r="E118" s="54"/>
      <c r="F118" s="41"/>
    </row>
    <row r="119" spans="4:6" ht="12.75" customHeight="1">
      <c r="D119" s="40"/>
      <c r="E119" s="46"/>
      <c r="F119" s="47"/>
    </row>
    <row r="120" spans="5:6" ht="12.75">
      <c r="E120" s="38"/>
      <c r="F120" s="39"/>
    </row>
    <row r="121" spans="4:6" ht="12.75">
      <c r="D121" s="40"/>
      <c r="E121" s="38"/>
      <c r="F121" s="61"/>
    </row>
    <row r="122" spans="5:6" ht="12.75">
      <c r="E122" s="59"/>
      <c r="F122" s="60"/>
    </row>
    <row r="123" spans="5:6" ht="12.75">
      <c r="E123" s="54"/>
      <c r="F123" s="55"/>
    </row>
    <row r="124" spans="5:6" ht="12.75">
      <c r="E124" s="38"/>
      <c r="F124" s="39"/>
    </row>
    <row r="125" spans="1:6" ht="19.5" customHeight="1">
      <c r="A125" s="65"/>
      <c r="B125" s="12"/>
      <c r="C125" s="12"/>
      <c r="D125" s="12"/>
      <c r="E125" s="12"/>
      <c r="F125" s="50"/>
    </row>
    <row r="126" spans="1:6" ht="15" customHeight="1">
      <c r="A126" s="40"/>
      <c r="E126" s="52"/>
      <c r="F126" s="50"/>
    </row>
    <row r="127" spans="1:6" ht="12.75">
      <c r="A127" s="40"/>
      <c r="B127" s="40"/>
      <c r="C127" s="40"/>
      <c r="E127" s="52"/>
      <c r="F127" s="41"/>
    </row>
    <row r="128" spans="4:6" ht="12.75">
      <c r="D128" s="40"/>
      <c r="E128" s="38"/>
      <c r="F128" s="50"/>
    </row>
    <row r="129" spans="5:6" ht="12.75">
      <c r="E129" s="42"/>
      <c r="F129" s="43"/>
    </row>
    <row r="130" spans="2:6" ht="12.75">
      <c r="B130" s="40"/>
      <c r="C130" s="40"/>
      <c r="E130" s="38"/>
      <c r="F130" s="41"/>
    </row>
    <row r="131" spans="4:6" ht="12.75">
      <c r="D131" s="40"/>
      <c r="E131" s="38"/>
      <c r="F131" s="41"/>
    </row>
    <row r="132" spans="5:6" ht="12.75">
      <c r="E132" s="46"/>
      <c r="F132" s="47"/>
    </row>
    <row r="133" spans="4:6" ht="22.5" customHeight="1">
      <c r="D133" s="40"/>
      <c r="E133" s="38"/>
      <c r="F133" s="48"/>
    </row>
    <row r="134" spans="5:6" ht="12.75">
      <c r="E134" s="38"/>
      <c r="F134" s="47"/>
    </row>
    <row r="135" spans="2:6" ht="12.75">
      <c r="B135" s="40"/>
      <c r="C135" s="40"/>
      <c r="E135" s="44"/>
      <c r="F135" s="50"/>
    </row>
    <row r="136" spans="4:6" ht="12.75">
      <c r="D136" s="40"/>
      <c r="E136" s="44"/>
      <c r="F136" s="51"/>
    </row>
    <row r="137" spans="5:6" ht="12.75">
      <c r="E137" s="46"/>
      <c r="F137" s="43"/>
    </row>
    <row r="138" spans="1:6" ht="13.5" customHeight="1">
      <c r="A138" s="40"/>
      <c r="E138" s="52"/>
      <c r="F138" s="50"/>
    </row>
    <row r="139" spans="2:6" ht="13.5" customHeight="1">
      <c r="B139" s="40"/>
      <c r="C139" s="40"/>
      <c r="E139" s="38"/>
      <c r="F139" s="50"/>
    </row>
    <row r="140" spans="4:6" ht="13.5" customHeight="1">
      <c r="D140" s="40"/>
      <c r="E140" s="38"/>
      <c r="F140" s="41"/>
    </row>
    <row r="141" spans="4:6" ht="12.75">
      <c r="D141" s="40"/>
      <c r="E141" s="46"/>
      <c r="F141" s="43"/>
    </row>
    <row r="142" spans="4:6" ht="12.75">
      <c r="D142" s="40"/>
      <c r="E142" s="38"/>
      <c r="F142" s="41"/>
    </row>
    <row r="143" spans="5:6" ht="12.75">
      <c r="E143" s="59"/>
      <c r="F143" s="60"/>
    </row>
    <row r="144" spans="4:6" ht="12.75">
      <c r="D144" s="40"/>
      <c r="E144" s="44"/>
      <c r="F144" s="61"/>
    </row>
    <row r="145" spans="4:6" ht="12.75">
      <c r="D145" s="40"/>
      <c r="E145" s="46"/>
      <c r="F145" s="47"/>
    </row>
    <row r="146" spans="5:6" ht="12.75">
      <c r="E146" s="59"/>
      <c r="F146" s="66"/>
    </row>
    <row r="147" spans="2:6" ht="12.75">
      <c r="B147" s="40"/>
      <c r="C147" s="40"/>
      <c r="E147" s="54"/>
      <c r="F147" s="64"/>
    </row>
    <row r="148" spans="4:6" ht="12.75">
      <c r="D148" s="40"/>
      <c r="E148" s="54"/>
      <c r="F148" s="41"/>
    </row>
    <row r="149" spans="4:6" ht="12.75">
      <c r="D149" s="40"/>
      <c r="E149" s="46"/>
      <c r="F149" s="47"/>
    </row>
    <row r="150" spans="4:6" ht="12.75">
      <c r="D150" s="40"/>
      <c r="E150" s="46"/>
      <c r="F150" s="47"/>
    </row>
    <row r="151" spans="5:6" ht="12.75">
      <c r="E151" s="38"/>
      <c r="F151" s="39"/>
    </row>
    <row r="152" spans="1:6" s="67" customFormat="1" ht="18" customHeight="1">
      <c r="A152" s="220"/>
      <c r="B152" s="221"/>
      <c r="C152" s="221"/>
      <c r="D152" s="221"/>
      <c r="E152" s="221"/>
      <c r="F152" s="221"/>
    </row>
    <row r="153" spans="1:6" ht="28.5" customHeight="1">
      <c r="A153" s="56"/>
      <c r="B153" s="56"/>
      <c r="C153" s="56"/>
      <c r="D153" s="56"/>
      <c r="E153" s="57"/>
      <c r="F153" s="58"/>
    </row>
    <row r="155" spans="1:6" ht="15.75">
      <c r="A155" s="69"/>
      <c r="B155" s="40"/>
      <c r="C155" s="40"/>
      <c r="D155" s="40"/>
      <c r="E155" s="70"/>
      <c r="F155" s="11"/>
    </row>
    <row r="156" spans="1:6" ht="12.75">
      <c r="A156" s="40"/>
      <c r="B156" s="40"/>
      <c r="C156" s="40"/>
      <c r="D156" s="40"/>
      <c r="E156" s="70"/>
      <c r="F156" s="11"/>
    </row>
    <row r="157" spans="1:6" ht="17.25" customHeight="1">
      <c r="A157" s="40"/>
      <c r="B157" s="40"/>
      <c r="C157" s="40"/>
      <c r="D157" s="40"/>
      <c r="E157" s="70"/>
      <c r="F157" s="11"/>
    </row>
    <row r="158" spans="1:6" ht="13.5" customHeight="1">
      <c r="A158" s="40"/>
      <c r="B158" s="40"/>
      <c r="C158" s="40"/>
      <c r="D158" s="40"/>
      <c r="E158" s="70"/>
      <c r="F158" s="11"/>
    </row>
    <row r="159" spans="1:6" ht="12.75">
      <c r="A159" s="40"/>
      <c r="B159" s="40"/>
      <c r="C159" s="40"/>
      <c r="D159" s="40"/>
      <c r="E159" s="70"/>
      <c r="F159" s="11"/>
    </row>
    <row r="160" spans="1:4" ht="12.75">
      <c r="A160" s="40"/>
      <c r="B160" s="40"/>
      <c r="C160" s="40"/>
      <c r="D160" s="40"/>
    </row>
    <row r="161" spans="1:6" ht="12.75">
      <c r="A161" s="40"/>
      <c r="B161" s="40"/>
      <c r="C161" s="40"/>
      <c r="D161" s="40"/>
      <c r="E161" s="70"/>
      <c r="F161" s="11"/>
    </row>
    <row r="162" spans="1:6" ht="12.75">
      <c r="A162" s="40"/>
      <c r="B162" s="40"/>
      <c r="C162" s="40"/>
      <c r="D162" s="40"/>
      <c r="E162" s="70"/>
      <c r="F162" s="71"/>
    </row>
    <row r="163" spans="1:6" ht="12.75">
      <c r="A163" s="40"/>
      <c r="B163" s="40"/>
      <c r="C163" s="40"/>
      <c r="D163" s="40"/>
      <c r="E163" s="70"/>
      <c r="F163" s="11"/>
    </row>
    <row r="164" spans="1:6" ht="22.5" customHeight="1">
      <c r="A164" s="40"/>
      <c r="B164" s="40"/>
      <c r="C164" s="40"/>
      <c r="D164" s="40"/>
      <c r="E164" s="70"/>
      <c r="F164" s="48"/>
    </row>
    <row r="165" spans="5:6" ht="22.5" customHeight="1">
      <c r="E165" s="46"/>
      <c r="F165" s="49"/>
    </row>
  </sheetData>
  <sheetProtection/>
  <mergeCells count="8">
    <mergeCell ref="A1:I1"/>
    <mergeCell ref="B14:I14"/>
    <mergeCell ref="B16:I16"/>
    <mergeCell ref="B27:I27"/>
    <mergeCell ref="B29:I29"/>
    <mergeCell ref="A152:F152"/>
    <mergeCell ref="B3:I3"/>
    <mergeCell ref="B40:I4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4" max="8" man="1"/>
    <brk id="86" max="9" man="1"/>
    <brk id="15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7"/>
  <sheetViews>
    <sheetView zoomScalePageLayoutView="0" workbookViewId="0" topLeftCell="A1">
      <pane ySplit="2" topLeftCell="A143" activePane="bottomLeft" state="frozen"/>
      <selection pane="topLeft" activeCell="A1" sqref="A1"/>
      <selection pane="bottomLeft" activeCell="M152" sqref="M152"/>
    </sheetView>
  </sheetViews>
  <sheetFormatPr defaultColWidth="11.421875" defaultRowHeight="12.75"/>
  <cols>
    <col min="1" max="1" width="11.421875" style="94" bestFit="1" customWidth="1"/>
    <col min="2" max="2" width="35.421875" style="96" customWidth="1"/>
    <col min="3" max="3" width="12.7109375" style="2" customWidth="1"/>
    <col min="4" max="4" width="11.57421875" style="2" bestFit="1" customWidth="1"/>
    <col min="5" max="5" width="11.421875" style="2" customWidth="1"/>
    <col min="6" max="6" width="10.8515625" style="105" customWidth="1"/>
    <col min="7" max="7" width="11.28125" style="105" customWidth="1"/>
    <col min="8" max="8" width="10.8515625" style="105" customWidth="1"/>
    <col min="9" max="9" width="7.8515625" style="2" bestFit="1" customWidth="1"/>
    <col min="10" max="11" width="7.00390625" style="2" customWidth="1"/>
    <col min="12" max="12" width="12.421875" style="2" bestFit="1" customWidth="1"/>
    <col min="13" max="13" width="12.7109375" style="2" customWidth="1"/>
    <col min="14" max="16384" width="11.421875" style="10" customWidth="1"/>
  </cols>
  <sheetData>
    <row r="1" spans="1:13" ht="20.25" customHeight="1">
      <c r="A1" s="236" t="s">
        <v>28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s="11" customFormat="1" ht="57.75">
      <c r="A2" s="157" t="s">
        <v>29</v>
      </c>
      <c r="B2" s="156" t="s">
        <v>30</v>
      </c>
      <c r="C2" s="157" t="s">
        <v>90</v>
      </c>
      <c r="D2" s="157" t="s">
        <v>63</v>
      </c>
      <c r="E2" s="157" t="s">
        <v>64</v>
      </c>
      <c r="F2" s="158" t="s">
        <v>18</v>
      </c>
      <c r="G2" s="158" t="s">
        <v>19</v>
      </c>
      <c r="H2" s="158" t="s">
        <v>20</v>
      </c>
      <c r="I2" s="157" t="s">
        <v>31</v>
      </c>
      <c r="J2" s="159" t="s">
        <v>22</v>
      </c>
      <c r="K2" s="159" t="s">
        <v>23</v>
      </c>
      <c r="L2" s="157" t="s">
        <v>46</v>
      </c>
      <c r="M2" s="157" t="s">
        <v>91</v>
      </c>
    </row>
    <row r="3" spans="1:13" ht="12.75">
      <c r="A3" s="93"/>
      <c r="B3" s="1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3" s="11" customFormat="1" ht="12.75">
      <c r="A4" s="93"/>
      <c r="B4" s="237" t="s">
        <v>103</v>
      </c>
      <c r="C4" s="224"/>
    </row>
    <row r="5" spans="1:13" ht="12.75">
      <c r="A5" s="93"/>
      <c r="B5" s="95" t="s">
        <v>119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.75">
      <c r="A6" s="93"/>
      <c r="B6" s="95" t="s">
        <v>120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93"/>
      <c r="B7" s="1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2.75">
      <c r="A8" s="93"/>
      <c r="B8" s="14" t="s">
        <v>87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>
      <c r="A9" s="93"/>
      <c r="B9" s="223" t="s">
        <v>88</v>
      </c>
      <c r="C9" s="224"/>
      <c r="D9" s="224"/>
      <c r="E9" s="224"/>
      <c r="F9" s="224"/>
      <c r="G9" s="224"/>
      <c r="H9" s="224"/>
      <c r="I9" s="224"/>
      <c r="J9" s="10"/>
      <c r="K9" s="10"/>
      <c r="L9" s="10"/>
      <c r="M9" s="10"/>
    </row>
    <row r="10" spans="1:2" s="11" customFormat="1" ht="12.75">
      <c r="A10" s="93"/>
      <c r="B10" s="107"/>
    </row>
    <row r="11" spans="1:13" s="11" customFormat="1" ht="12.75" customHeight="1">
      <c r="A11" s="139" t="s">
        <v>89</v>
      </c>
      <c r="B11" s="225" t="s">
        <v>113</v>
      </c>
      <c r="C11" s="226"/>
      <c r="D11" s="226"/>
      <c r="E11" s="140"/>
      <c r="F11" s="140"/>
      <c r="G11" s="140"/>
      <c r="H11" s="140"/>
      <c r="I11" s="140"/>
      <c r="J11" s="140"/>
      <c r="K11" s="140"/>
      <c r="L11" s="140"/>
      <c r="M11" s="140"/>
    </row>
    <row r="12" spans="1:13" s="11" customFormat="1" ht="12.75">
      <c r="A12" s="125">
        <v>3</v>
      </c>
      <c r="B12" s="126" t="s">
        <v>32</v>
      </c>
      <c r="C12" s="127">
        <f aca="true" t="shared" si="0" ref="C12:C20">D12+E12+F12+G12+H12+I12</f>
        <v>8925676</v>
      </c>
      <c r="D12" s="127">
        <f>D13+D21</f>
        <v>8807032</v>
      </c>
      <c r="E12" s="127"/>
      <c r="F12" s="127"/>
      <c r="G12" s="127"/>
      <c r="H12" s="127">
        <f>H13+H21</f>
        <v>118644</v>
      </c>
      <c r="I12" s="127"/>
      <c r="J12" s="127"/>
      <c r="K12" s="127"/>
      <c r="L12" s="127">
        <f aca="true" t="shared" si="1" ref="L12:L22">C12</f>
        <v>8925676</v>
      </c>
      <c r="M12" s="127">
        <f aca="true" t="shared" si="2" ref="M12:M23">L12</f>
        <v>8925676</v>
      </c>
    </row>
    <row r="13" spans="1:13" s="11" customFormat="1" ht="12.75">
      <c r="A13" s="129">
        <v>31</v>
      </c>
      <c r="B13" s="130" t="s">
        <v>33</v>
      </c>
      <c r="C13" s="131">
        <f t="shared" si="0"/>
        <v>8383608</v>
      </c>
      <c r="D13" s="131">
        <f>D14+D16+D18</f>
        <v>8274402</v>
      </c>
      <c r="E13" s="131"/>
      <c r="F13" s="131"/>
      <c r="G13" s="131"/>
      <c r="H13" s="131">
        <v>109206</v>
      </c>
      <c r="I13" s="131"/>
      <c r="J13" s="131"/>
      <c r="K13" s="131"/>
      <c r="L13" s="131">
        <f t="shared" si="1"/>
        <v>8383608</v>
      </c>
      <c r="M13" s="131">
        <f t="shared" si="2"/>
        <v>8383608</v>
      </c>
    </row>
    <row r="14" spans="1:13" ht="12.75">
      <c r="A14" s="152">
        <v>311</v>
      </c>
      <c r="B14" s="110" t="s">
        <v>34</v>
      </c>
      <c r="C14" s="128">
        <f t="shared" si="0"/>
        <v>6929209</v>
      </c>
      <c r="D14" s="128">
        <f>D15</f>
        <v>6836110</v>
      </c>
      <c r="E14" s="128"/>
      <c r="F14" s="128"/>
      <c r="G14" s="128"/>
      <c r="H14" s="128">
        <f>H15</f>
        <v>93099</v>
      </c>
      <c r="I14" s="128"/>
      <c r="J14" s="128"/>
      <c r="K14" s="128"/>
      <c r="L14" s="128">
        <f t="shared" si="1"/>
        <v>6929209</v>
      </c>
      <c r="M14" s="128">
        <f t="shared" si="2"/>
        <v>6929209</v>
      </c>
    </row>
    <row r="15" spans="1:13" ht="12.75">
      <c r="A15" s="108">
        <v>3111</v>
      </c>
      <c r="B15" s="109" t="s">
        <v>70</v>
      </c>
      <c r="C15" s="112">
        <f t="shared" si="0"/>
        <v>6929209</v>
      </c>
      <c r="D15" s="112">
        <v>6836110</v>
      </c>
      <c r="E15" s="112"/>
      <c r="F15" s="112"/>
      <c r="G15" s="112"/>
      <c r="H15" s="112">
        <v>93099</v>
      </c>
      <c r="I15" s="112"/>
      <c r="J15" s="112"/>
      <c r="K15" s="112"/>
      <c r="L15" s="111">
        <f t="shared" si="1"/>
        <v>6929209</v>
      </c>
      <c r="M15" s="111">
        <f t="shared" si="2"/>
        <v>6929209</v>
      </c>
    </row>
    <row r="16" spans="1:13" ht="12.75">
      <c r="A16" s="152">
        <v>312</v>
      </c>
      <c r="B16" s="110" t="s">
        <v>35</v>
      </c>
      <c r="C16" s="128">
        <f t="shared" si="0"/>
        <v>391598</v>
      </c>
      <c r="D16" s="128">
        <f>SUM(D17)</f>
        <v>391598</v>
      </c>
      <c r="E16" s="128"/>
      <c r="F16" s="128"/>
      <c r="G16" s="128"/>
      <c r="H16" s="128"/>
      <c r="I16" s="128"/>
      <c r="J16" s="128"/>
      <c r="K16" s="128"/>
      <c r="L16" s="128">
        <f t="shared" si="1"/>
        <v>391598</v>
      </c>
      <c r="M16" s="128">
        <f t="shared" si="2"/>
        <v>391598</v>
      </c>
    </row>
    <row r="17" spans="1:13" ht="12.75">
      <c r="A17" s="108">
        <v>3121</v>
      </c>
      <c r="B17" s="109" t="s">
        <v>35</v>
      </c>
      <c r="C17" s="112">
        <f t="shared" si="0"/>
        <v>391598</v>
      </c>
      <c r="D17" s="112">
        <v>391598</v>
      </c>
      <c r="E17" s="112"/>
      <c r="F17" s="112"/>
      <c r="G17" s="112"/>
      <c r="H17" s="112"/>
      <c r="I17" s="112"/>
      <c r="J17" s="112"/>
      <c r="K17" s="112"/>
      <c r="L17" s="111">
        <f t="shared" si="1"/>
        <v>391598</v>
      </c>
      <c r="M17" s="111">
        <f t="shared" si="2"/>
        <v>391598</v>
      </c>
    </row>
    <row r="18" spans="1:13" ht="12.75">
      <c r="A18" s="152">
        <v>313</v>
      </c>
      <c r="B18" s="110" t="s">
        <v>36</v>
      </c>
      <c r="C18" s="128">
        <f t="shared" si="0"/>
        <v>1062800</v>
      </c>
      <c r="D18" s="128">
        <f>SUM(D19:D20)</f>
        <v>1046694</v>
      </c>
      <c r="E18" s="128"/>
      <c r="F18" s="128"/>
      <c r="G18" s="128"/>
      <c r="H18" s="128">
        <f>H19+H20</f>
        <v>16106</v>
      </c>
      <c r="I18" s="128"/>
      <c r="J18" s="128"/>
      <c r="K18" s="128"/>
      <c r="L18" s="128">
        <f t="shared" si="1"/>
        <v>1062800</v>
      </c>
      <c r="M18" s="128">
        <f t="shared" si="2"/>
        <v>1062800</v>
      </c>
    </row>
    <row r="19" spans="1:13" ht="12.75">
      <c r="A19" s="108">
        <v>3132</v>
      </c>
      <c r="B19" s="109" t="s">
        <v>71</v>
      </c>
      <c r="C19" s="112">
        <f t="shared" si="0"/>
        <v>944124</v>
      </c>
      <c r="D19" s="112">
        <v>930159</v>
      </c>
      <c r="E19" s="112"/>
      <c r="F19" s="112"/>
      <c r="G19" s="112"/>
      <c r="H19" s="112">
        <v>13965</v>
      </c>
      <c r="I19" s="112"/>
      <c r="J19" s="112"/>
      <c r="K19" s="112"/>
      <c r="L19" s="111">
        <f t="shared" si="1"/>
        <v>944124</v>
      </c>
      <c r="M19" s="111">
        <f t="shared" si="2"/>
        <v>944124</v>
      </c>
    </row>
    <row r="20" spans="1:13" ht="15.75" customHeight="1">
      <c r="A20" s="108">
        <v>3133</v>
      </c>
      <c r="B20" s="109" t="s">
        <v>72</v>
      </c>
      <c r="C20" s="112">
        <f t="shared" si="0"/>
        <v>118676</v>
      </c>
      <c r="D20" s="112">
        <v>116535</v>
      </c>
      <c r="E20" s="112"/>
      <c r="F20" s="112"/>
      <c r="G20" s="112"/>
      <c r="H20" s="112">
        <v>2141</v>
      </c>
      <c r="I20" s="112"/>
      <c r="J20" s="112"/>
      <c r="K20" s="112"/>
      <c r="L20" s="111">
        <f t="shared" si="1"/>
        <v>118676</v>
      </c>
      <c r="M20" s="111">
        <f t="shared" si="2"/>
        <v>118676</v>
      </c>
    </row>
    <row r="21" spans="1:13" ht="15.75" customHeight="1">
      <c r="A21" s="129">
        <v>32</v>
      </c>
      <c r="B21" s="130" t="s">
        <v>37</v>
      </c>
      <c r="C21" s="131">
        <f>C22</f>
        <v>542068</v>
      </c>
      <c r="D21" s="131">
        <f>D22</f>
        <v>532630</v>
      </c>
      <c r="E21" s="148"/>
      <c r="F21" s="148"/>
      <c r="G21" s="148"/>
      <c r="H21" s="131">
        <f>H22</f>
        <v>9438</v>
      </c>
      <c r="I21" s="148"/>
      <c r="J21" s="148"/>
      <c r="K21" s="148"/>
      <c r="L21" s="131">
        <f t="shared" si="1"/>
        <v>542068</v>
      </c>
      <c r="M21" s="131">
        <f t="shared" si="2"/>
        <v>542068</v>
      </c>
    </row>
    <row r="22" spans="1:13" ht="15.75" customHeight="1">
      <c r="A22" s="152">
        <v>321</v>
      </c>
      <c r="B22" s="110" t="s">
        <v>38</v>
      </c>
      <c r="C22" s="153">
        <f>C23</f>
        <v>542068</v>
      </c>
      <c r="D22" s="153">
        <f>D23</f>
        <v>532630</v>
      </c>
      <c r="E22" s="153"/>
      <c r="F22" s="153"/>
      <c r="G22" s="153"/>
      <c r="H22" s="153">
        <f>H23</f>
        <v>9438</v>
      </c>
      <c r="I22" s="153"/>
      <c r="J22" s="153"/>
      <c r="K22" s="153"/>
      <c r="L22" s="128">
        <f t="shared" si="1"/>
        <v>542068</v>
      </c>
      <c r="M22" s="128">
        <f t="shared" si="2"/>
        <v>542068</v>
      </c>
    </row>
    <row r="23" spans="1:13" ht="15.75" customHeight="1">
      <c r="A23" s="114">
        <v>3212</v>
      </c>
      <c r="B23" s="134" t="s">
        <v>86</v>
      </c>
      <c r="C23" s="115">
        <f>D23+H23</f>
        <v>542068</v>
      </c>
      <c r="D23" s="115">
        <v>532630</v>
      </c>
      <c r="E23" s="115"/>
      <c r="F23" s="115"/>
      <c r="G23" s="115"/>
      <c r="H23" s="115">
        <v>9438</v>
      </c>
      <c r="I23" s="115"/>
      <c r="J23" s="115"/>
      <c r="K23" s="115"/>
      <c r="L23" s="116">
        <f>D23</f>
        <v>532630</v>
      </c>
      <c r="M23" s="116">
        <f t="shared" si="2"/>
        <v>532630</v>
      </c>
    </row>
    <row r="24" spans="1:13" ht="15.75" customHeight="1">
      <c r="A24" s="119"/>
      <c r="B24" s="155"/>
      <c r="C24" s="120"/>
      <c r="D24" s="120"/>
      <c r="E24" s="120"/>
      <c r="F24" s="120"/>
      <c r="G24" s="120"/>
      <c r="H24" s="120"/>
      <c r="I24" s="120"/>
      <c r="J24" s="120"/>
      <c r="K24" s="120"/>
      <c r="L24" s="121"/>
      <c r="M24" s="121"/>
    </row>
    <row r="25" spans="1:13" ht="15.75" customHeight="1">
      <c r="A25" s="92"/>
      <c r="B25" s="14"/>
      <c r="C25" s="117"/>
      <c r="D25" s="117"/>
      <c r="E25" s="117"/>
      <c r="F25" s="117"/>
      <c r="G25" s="117"/>
      <c r="H25" s="117"/>
      <c r="I25" s="117"/>
      <c r="J25" s="117"/>
      <c r="K25" s="117"/>
      <c r="L25" s="118"/>
      <c r="M25" s="118"/>
    </row>
    <row r="26" spans="1:13" ht="15.75" customHeight="1">
      <c r="A26" s="92"/>
      <c r="B26" s="229" t="s">
        <v>125</v>
      </c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</row>
    <row r="27" spans="1:13" ht="15.75" customHeight="1">
      <c r="A27" s="92"/>
      <c r="B27" s="14" t="s">
        <v>92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8"/>
      <c r="M27" s="118"/>
    </row>
    <row r="28" spans="1:13" ht="15.75" customHeight="1">
      <c r="A28" s="141" t="s">
        <v>89</v>
      </c>
      <c r="B28" s="142" t="s">
        <v>82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7"/>
      <c r="M28" s="137"/>
    </row>
    <row r="29" spans="1:13" ht="15.75" customHeight="1">
      <c r="A29" s="125">
        <v>3</v>
      </c>
      <c r="B29" s="126" t="s">
        <v>32</v>
      </c>
      <c r="C29" s="127">
        <f aca="true" t="shared" si="3" ref="C29:M29">C30+C59+C62</f>
        <v>932253</v>
      </c>
      <c r="D29" s="127">
        <f t="shared" si="3"/>
        <v>10000</v>
      </c>
      <c r="E29" s="127">
        <f t="shared" si="3"/>
        <v>675653</v>
      </c>
      <c r="F29" s="127">
        <f t="shared" si="3"/>
        <v>25000</v>
      </c>
      <c r="G29" s="127">
        <f t="shared" si="3"/>
        <v>213100</v>
      </c>
      <c r="H29" s="127">
        <f t="shared" si="3"/>
        <v>5000</v>
      </c>
      <c r="I29" s="127">
        <f t="shared" si="3"/>
        <v>3500</v>
      </c>
      <c r="J29" s="127">
        <f t="shared" si="3"/>
        <v>0</v>
      </c>
      <c r="K29" s="127">
        <f t="shared" si="3"/>
        <v>0</v>
      </c>
      <c r="L29" s="127">
        <f t="shared" si="3"/>
        <v>932253</v>
      </c>
      <c r="M29" s="127">
        <f t="shared" si="3"/>
        <v>932253</v>
      </c>
    </row>
    <row r="30" spans="1:13" s="11" customFormat="1" ht="12.75">
      <c r="A30" s="129">
        <v>32</v>
      </c>
      <c r="B30" s="130" t="s">
        <v>37</v>
      </c>
      <c r="C30" s="131">
        <f>C31+C36+C43+C52+C54</f>
        <v>887253</v>
      </c>
      <c r="D30" s="131">
        <f>D33+D54</f>
        <v>0</v>
      </c>
      <c r="E30" s="131">
        <f>E31+E36+E43+E54</f>
        <v>640653</v>
      </c>
      <c r="F30" s="131">
        <f>F31+F36+F43+F54</f>
        <v>25000</v>
      </c>
      <c r="G30" s="131">
        <f>G31+G36+G43+G52+G54</f>
        <v>213100</v>
      </c>
      <c r="H30" s="131">
        <f>H31+H36+H43+H54</f>
        <v>5000</v>
      </c>
      <c r="I30" s="131">
        <f>I31+I36+I43+I52+I54</f>
        <v>3500</v>
      </c>
      <c r="J30" s="131">
        <f>J33+J54</f>
        <v>0</v>
      </c>
      <c r="K30" s="131">
        <f>K33+K54</f>
        <v>0</v>
      </c>
      <c r="L30" s="131">
        <f aca="true" t="shared" si="4" ref="L30:L61">C30</f>
        <v>887253</v>
      </c>
      <c r="M30" s="131">
        <f aca="true" t="shared" si="5" ref="M30:M61">L30</f>
        <v>887253</v>
      </c>
    </row>
    <row r="31" spans="1:13" ht="12.75">
      <c r="A31" s="152">
        <v>321</v>
      </c>
      <c r="B31" s="110" t="s">
        <v>38</v>
      </c>
      <c r="C31" s="128">
        <f aca="true" t="shared" si="6" ref="C31:C42">D31+E31+F31+G31+H31+I31</f>
        <v>62150</v>
      </c>
      <c r="D31" s="153"/>
      <c r="E31" s="128">
        <f>E32+E33+E34+E35</f>
        <v>19000</v>
      </c>
      <c r="F31" s="128">
        <f>SUM(F32:F35)</f>
        <v>16500</v>
      </c>
      <c r="G31" s="128">
        <f>SUM(G32:G34)</f>
        <v>26650</v>
      </c>
      <c r="H31" s="128">
        <f>SUM(H32:H34)</f>
        <v>0</v>
      </c>
      <c r="I31" s="128">
        <f>SUM(I32:I34)</f>
        <v>0</v>
      </c>
      <c r="J31" s="128">
        <f>SUM(J32:J34)</f>
        <v>0</v>
      </c>
      <c r="K31" s="128">
        <f>SUM(K32:K34)</f>
        <v>0</v>
      </c>
      <c r="L31" s="128">
        <f t="shared" si="4"/>
        <v>62150</v>
      </c>
      <c r="M31" s="128">
        <f t="shared" si="5"/>
        <v>62150</v>
      </c>
    </row>
    <row r="32" spans="1:13" ht="12.75">
      <c r="A32" s="108">
        <v>3211</v>
      </c>
      <c r="B32" s="109" t="s">
        <v>65</v>
      </c>
      <c r="C32" s="112">
        <f t="shared" si="6"/>
        <v>43650</v>
      </c>
      <c r="D32" s="112"/>
      <c r="E32" s="112">
        <v>14000</v>
      </c>
      <c r="F32" s="112">
        <v>13000</v>
      </c>
      <c r="G32" s="112">
        <v>16650</v>
      </c>
      <c r="H32" s="112"/>
      <c r="I32" s="112"/>
      <c r="J32" s="112"/>
      <c r="K32" s="112"/>
      <c r="L32" s="111">
        <f t="shared" si="4"/>
        <v>43650</v>
      </c>
      <c r="M32" s="111">
        <f t="shared" si="5"/>
        <v>43650</v>
      </c>
    </row>
    <row r="33" spans="1:13" ht="12.75">
      <c r="A33" s="108">
        <v>3212</v>
      </c>
      <c r="B33" s="109" t="s">
        <v>66</v>
      </c>
      <c r="C33" s="112">
        <f t="shared" si="6"/>
        <v>0</v>
      </c>
      <c r="D33" s="112"/>
      <c r="E33" s="112"/>
      <c r="F33" s="112"/>
      <c r="G33" s="112"/>
      <c r="H33" s="112"/>
      <c r="I33" s="112"/>
      <c r="J33" s="112"/>
      <c r="K33" s="112"/>
      <c r="L33" s="111">
        <f t="shared" si="4"/>
        <v>0</v>
      </c>
      <c r="M33" s="111">
        <f t="shared" si="5"/>
        <v>0</v>
      </c>
    </row>
    <row r="34" spans="1:13" ht="12.75">
      <c r="A34" s="108">
        <v>3213</v>
      </c>
      <c r="B34" s="109" t="s">
        <v>67</v>
      </c>
      <c r="C34" s="112">
        <f t="shared" si="6"/>
        <v>14500</v>
      </c>
      <c r="D34" s="112"/>
      <c r="E34" s="112">
        <v>3000</v>
      </c>
      <c r="F34" s="112">
        <v>1500</v>
      </c>
      <c r="G34" s="112">
        <v>10000</v>
      </c>
      <c r="H34" s="112"/>
      <c r="I34" s="112"/>
      <c r="J34" s="112"/>
      <c r="K34" s="112"/>
      <c r="L34" s="111">
        <f t="shared" si="4"/>
        <v>14500</v>
      </c>
      <c r="M34" s="111">
        <f t="shared" si="5"/>
        <v>14500</v>
      </c>
    </row>
    <row r="35" spans="1:13" ht="12.75">
      <c r="A35" s="108">
        <v>3214</v>
      </c>
      <c r="B35" s="109" t="s">
        <v>77</v>
      </c>
      <c r="C35" s="112">
        <f t="shared" si="6"/>
        <v>4000</v>
      </c>
      <c r="D35" s="112"/>
      <c r="E35" s="112">
        <v>2000</v>
      </c>
      <c r="F35" s="112">
        <v>2000</v>
      </c>
      <c r="G35" s="112"/>
      <c r="H35" s="112"/>
      <c r="I35" s="112"/>
      <c r="J35" s="112"/>
      <c r="K35" s="112"/>
      <c r="L35" s="111">
        <f t="shared" si="4"/>
        <v>4000</v>
      </c>
      <c r="M35" s="111">
        <f t="shared" si="5"/>
        <v>4000</v>
      </c>
    </row>
    <row r="36" spans="1:13" ht="12.75">
      <c r="A36" s="152">
        <v>322</v>
      </c>
      <c r="B36" s="110" t="s">
        <v>39</v>
      </c>
      <c r="C36" s="128">
        <f t="shared" si="6"/>
        <v>426403</v>
      </c>
      <c r="D36" s="128"/>
      <c r="E36" s="128">
        <f>SUM(E37:E41)</f>
        <v>409153</v>
      </c>
      <c r="F36" s="128">
        <f>SUM(F37:F42)</f>
        <v>8500</v>
      </c>
      <c r="G36" s="128">
        <f>SUM(G37:G42)</f>
        <v>250</v>
      </c>
      <c r="H36" s="128">
        <f>SUM(H37:H42)</f>
        <v>5000</v>
      </c>
      <c r="I36" s="128">
        <f>SUM(I37:I41)</f>
        <v>3500</v>
      </c>
      <c r="J36" s="128">
        <f>SUM(J37:J41)</f>
        <v>0</v>
      </c>
      <c r="K36" s="128">
        <f>SUM(K37:K41)</f>
        <v>0</v>
      </c>
      <c r="L36" s="128">
        <f t="shared" si="4"/>
        <v>426403</v>
      </c>
      <c r="M36" s="128">
        <f t="shared" si="5"/>
        <v>426403</v>
      </c>
    </row>
    <row r="37" spans="1:13" ht="12.75">
      <c r="A37" s="108">
        <v>3221</v>
      </c>
      <c r="B37" s="109" t="s">
        <v>51</v>
      </c>
      <c r="C37" s="112">
        <f t="shared" si="6"/>
        <v>71882</v>
      </c>
      <c r="D37" s="112"/>
      <c r="E37" s="112">
        <v>65132</v>
      </c>
      <c r="F37" s="112">
        <v>3000</v>
      </c>
      <c r="G37" s="164">
        <v>250</v>
      </c>
      <c r="H37" s="112">
        <v>2000</v>
      </c>
      <c r="I37" s="112">
        <v>1500</v>
      </c>
      <c r="J37" s="112"/>
      <c r="K37" s="112"/>
      <c r="L37" s="111">
        <f t="shared" si="4"/>
        <v>71882</v>
      </c>
      <c r="M37" s="111">
        <f t="shared" si="5"/>
        <v>71882</v>
      </c>
    </row>
    <row r="38" spans="1:13" ht="12.75">
      <c r="A38" s="108">
        <v>3222</v>
      </c>
      <c r="B38" s="109" t="s">
        <v>68</v>
      </c>
      <c r="C38" s="112">
        <f t="shared" si="6"/>
        <v>0</v>
      </c>
      <c r="D38" s="112"/>
      <c r="E38" s="112"/>
      <c r="F38" s="112"/>
      <c r="G38" s="164">
        <v>0</v>
      </c>
      <c r="H38" s="113"/>
      <c r="I38" s="112"/>
      <c r="J38" s="112"/>
      <c r="K38" s="112"/>
      <c r="L38" s="111">
        <f t="shared" si="4"/>
        <v>0</v>
      </c>
      <c r="M38" s="111">
        <f t="shared" si="5"/>
        <v>0</v>
      </c>
    </row>
    <row r="39" spans="1:13" ht="12.75">
      <c r="A39" s="108">
        <v>3223</v>
      </c>
      <c r="B39" s="109" t="s">
        <v>52</v>
      </c>
      <c r="C39" s="112">
        <f t="shared" si="6"/>
        <v>308571</v>
      </c>
      <c r="D39" s="112"/>
      <c r="E39" s="112">
        <v>308571</v>
      </c>
      <c r="F39" s="112"/>
      <c r="G39" s="164">
        <v>0</v>
      </c>
      <c r="H39" s="112"/>
      <c r="I39" s="112"/>
      <c r="J39" s="112"/>
      <c r="K39" s="112"/>
      <c r="L39" s="111">
        <f t="shared" si="4"/>
        <v>308571</v>
      </c>
      <c r="M39" s="111">
        <f t="shared" si="5"/>
        <v>308571</v>
      </c>
    </row>
    <row r="40" spans="1:13" ht="16.5" customHeight="1">
      <c r="A40" s="108">
        <v>3224</v>
      </c>
      <c r="B40" s="109" t="s">
        <v>53</v>
      </c>
      <c r="C40" s="112">
        <f t="shared" si="6"/>
        <v>30450</v>
      </c>
      <c r="D40" s="112"/>
      <c r="E40" s="112">
        <v>30450</v>
      </c>
      <c r="F40" s="112"/>
      <c r="G40" s="164">
        <v>0</v>
      </c>
      <c r="H40" s="112"/>
      <c r="I40" s="112"/>
      <c r="J40" s="112"/>
      <c r="K40" s="112"/>
      <c r="L40" s="111">
        <f t="shared" si="4"/>
        <v>30450</v>
      </c>
      <c r="M40" s="111">
        <f t="shared" si="5"/>
        <v>30450</v>
      </c>
    </row>
    <row r="41" spans="1:13" ht="16.5" customHeight="1">
      <c r="A41" s="108">
        <v>3225</v>
      </c>
      <c r="B41" s="109" t="s">
        <v>54</v>
      </c>
      <c r="C41" s="112">
        <f t="shared" si="6"/>
        <v>13500</v>
      </c>
      <c r="D41" s="112"/>
      <c r="E41" s="112">
        <v>5000</v>
      </c>
      <c r="F41" s="112">
        <v>3500</v>
      </c>
      <c r="G41" s="164">
        <v>0</v>
      </c>
      <c r="H41" s="112">
        <v>3000</v>
      </c>
      <c r="I41" s="112">
        <v>2000</v>
      </c>
      <c r="J41" s="112"/>
      <c r="K41" s="112"/>
      <c r="L41" s="111">
        <f t="shared" si="4"/>
        <v>13500</v>
      </c>
      <c r="M41" s="111">
        <f t="shared" si="5"/>
        <v>13500</v>
      </c>
    </row>
    <row r="42" spans="1:13" ht="16.5" customHeight="1">
      <c r="A42" s="108">
        <v>3227</v>
      </c>
      <c r="B42" s="109" t="s">
        <v>76</v>
      </c>
      <c r="C42" s="112">
        <f t="shared" si="6"/>
        <v>2000</v>
      </c>
      <c r="D42" s="112"/>
      <c r="E42" s="112"/>
      <c r="F42" s="112">
        <v>2000</v>
      </c>
      <c r="G42" s="164"/>
      <c r="H42" s="112"/>
      <c r="I42" s="112"/>
      <c r="J42" s="112"/>
      <c r="K42" s="112"/>
      <c r="L42" s="111">
        <f t="shared" si="4"/>
        <v>2000</v>
      </c>
      <c r="M42" s="111">
        <f t="shared" si="5"/>
        <v>2000</v>
      </c>
    </row>
    <row r="43" spans="1:13" ht="12.75">
      <c r="A43" s="152">
        <v>323</v>
      </c>
      <c r="B43" s="110" t="s">
        <v>40</v>
      </c>
      <c r="C43" s="128">
        <f>SUM(C44:C51)</f>
        <v>335900</v>
      </c>
      <c r="D43" s="128"/>
      <c r="E43" s="128">
        <f>SUM(E44:E51)</f>
        <v>210500</v>
      </c>
      <c r="F43" s="128"/>
      <c r="G43" s="128">
        <f>SUM(G44:G51)</f>
        <v>125400</v>
      </c>
      <c r="H43" s="128">
        <f>SUM(H44)</f>
        <v>0</v>
      </c>
      <c r="I43" s="128">
        <v>0</v>
      </c>
      <c r="J43" s="128">
        <f>SUM(J44:J58)</f>
        <v>0</v>
      </c>
      <c r="K43" s="128">
        <f>SUM(K44:K58)</f>
        <v>0</v>
      </c>
      <c r="L43" s="128">
        <f t="shared" si="4"/>
        <v>335900</v>
      </c>
      <c r="M43" s="128">
        <f t="shared" si="5"/>
        <v>335900</v>
      </c>
    </row>
    <row r="44" spans="1:13" ht="12.75">
      <c r="A44" s="108">
        <v>3231</v>
      </c>
      <c r="B44" s="109" t="s">
        <v>55</v>
      </c>
      <c r="C44" s="112">
        <f aca="true" t="shared" si="7" ref="C44:C58">D44+E44+F44+G44+H44+I44</f>
        <v>32000</v>
      </c>
      <c r="D44" s="112"/>
      <c r="E44" s="112">
        <v>27000</v>
      </c>
      <c r="F44" s="112"/>
      <c r="G44" s="164">
        <v>5000</v>
      </c>
      <c r="H44" s="112"/>
      <c r="I44" s="112"/>
      <c r="J44" s="112"/>
      <c r="K44" s="112"/>
      <c r="L44" s="111">
        <f t="shared" si="4"/>
        <v>32000</v>
      </c>
      <c r="M44" s="111">
        <f t="shared" si="5"/>
        <v>32000</v>
      </c>
    </row>
    <row r="45" spans="1:13" ht="12.75">
      <c r="A45" s="108">
        <v>3232</v>
      </c>
      <c r="B45" s="109" t="s">
        <v>56</v>
      </c>
      <c r="C45" s="112">
        <f t="shared" si="7"/>
        <v>85000</v>
      </c>
      <c r="D45" s="112"/>
      <c r="E45" s="112">
        <v>85000</v>
      </c>
      <c r="F45" s="112"/>
      <c r="G45" s="164">
        <v>0</v>
      </c>
      <c r="H45" s="112"/>
      <c r="I45" s="112"/>
      <c r="J45" s="112"/>
      <c r="K45" s="112"/>
      <c r="L45" s="111">
        <f t="shared" si="4"/>
        <v>85000</v>
      </c>
      <c r="M45" s="111">
        <f t="shared" si="5"/>
        <v>85000</v>
      </c>
    </row>
    <row r="46" spans="1:13" ht="12.75">
      <c r="A46" s="108">
        <v>3233</v>
      </c>
      <c r="B46" s="109" t="s">
        <v>57</v>
      </c>
      <c r="C46" s="112">
        <f t="shared" si="7"/>
        <v>0</v>
      </c>
      <c r="D46" s="112"/>
      <c r="E46" s="112"/>
      <c r="F46" s="112"/>
      <c r="G46" s="164">
        <v>0</v>
      </c>
      <c r="H46" s="112"/>
      <c r="I46" s="112"/>
      <c r="J46" s="112"/>
      <c r="K46" s="112"/>
      <c r="L46" s="111">
        <f t="shared" si="4"/>
        <v>0</v>
      </c>
      <c r="M46" s="111">
        <f t="shared" si="5"/>
        <v>0</v>
      </c>
    </row>
    <row r="47" spans="1:13" ht="12.75">
      <c r="A47" s="108">
        <v>3234</v>
      </c>
      <c r="B47" s="109" t="s">
        <v>58</v>
      </c>
      <c r="C47" s="112">
        <f t="shared" si="7"/>
        <v>46000</v>
      </c>
      <c r="D47" s="112"/>
      <c r="E47" s="112">
        <v>46000</v>
      </c>
      <c r="F47" s="112"/>
      <c r="G47" s="164">
        <v>0</v>
      </c>
      <c r="H47" s="112"/>
      <c r="I47" s="112"/>
      <c r="J47" s="112"/>
      <c r="K47" s="112"/>
      <c r="L47" s="111">
        <f t="shared" si="4"/>
        <v>46000</v>
      </c>
      <c r="M47" s="111">
        <f t="shared" si="5"/>
        <v>46000</v>
      </c>
    </row>
    <row r="48" spans="1:13" ht="12.75">
      <c r="A48" s="108">
        <v>3236</v>
      </c>
      <c r="B48" s="109" t="s">
        <v>59</v>
      </c>
      <c r="C48" s="112">
        <f t="shared" si="7"/>
        <v>22000</v>
      </c>
      <c r="D48" s="112"/>
      <c r="E48" s="112">
        <v>22000</v>
      </c>
      <c r="F48" s="112"/>
      <c r="G48" s="164">
        <v>0</v>
      </c>
      <c r="H48" s="112"/>
      <c r="I48" s="112"/>
      <c r="J48" s="112"/>
      <c r="K48" s="112"/>
      <c r="L48" s="111">
        <f t="shared" si="4"/>
        <v>22000</v>
      </c>
      <c r="M48" s="111">
        <f t="shared" si="5"/>
        <v>22000</v>
      </c>
    </row>
    <row r="49" spans="1:13" ht="12.75">
      <c r="A49" s="108">
        <v>3237</v>
      </c>
      <c r="B49" s="109" t="s">
        <v>60</v>
      </c>
      <c r="C49" s="112">
        <f t="shared" si="7"/>
        <v>127900</v>
      </c>
      <c r="D49" s="112"/>
      <c r="E49" s="112">
        <v>7500</v>
      </c>
      <c r="F49" s="112"/>
      <c r="G49" s="164">
        <v>120400</v>
      </c>
      <c r="H49" s="112"/>
      <c r="I49" s="112"/>
      <c r="J49" s="112"/>
      <c r="K49" s="112"/>
      <c r="L49" s="111">
        <f t="shared" si="4"/>
        <v>127900</v>
      </c>
      <c r="M49" s="111">
        <f t="shared" si="5"/>
        <v>127900</v>
      </c>
    </row>
    <row r="50" spans="1:13" ht="12.75">
      <c r="A50" s="108">
        <v>3238</v>
      </c>
      <c r="B50" s="109" t="s">
        <v>61</v>
      </c>
      <c r="C50" s="112">
        <f t="shared" si="7"/>
        <v>18000</v>
      </c>
      <c r="D50" s="112"/>
      <c r="E50" s="112">
        <v>18000</v>
      </c>
      <c r="F50" s="112"/>
      <c r="G50" s="164">
        <v>0</v>
      </c>
      <c r="H50" s="112"/>
      <c r="I50" s="112"/>
      <c r="J50" s="112"/>
      <c r="K50" s="112"/>
      <c r="L50" s="111">
        <f t="shared" si="4"/>
        <v>18000</v>
      </c>
      <c r="M50" s="111">
        <f t="shared" si="5"/>
        <v>18000</v>
      </c>
    </row>
    <row r="51" spans="1:13" ht="12.75">
      <c r="A51" s="108">
        <v>3239</v>
      </c>
      <c r="B51" s="109" t="s">
        <v>69</v>
      </c>
      <c r="C51" s="112">
        <f t="shared" si="7"/>
        <v>5000</v>
      </c>
      <c r="D51" s="112"/>
      <c r="E51" s="112">
        <v>5000</v>
      </c>
      <c r="F51" s="112"/>
      <c r="G51" s="164">
        <v>0</v>
      </c>
      <c r="H51" s="112"/>
      <c r="I51" s="112"/>
      <c r="J51" s="112"/>
      <c r="K51" s="112"/>
      <c r="L51" s="111">
        <f t="shared" si="4"/>
        <v>5000</v>
      </c>
      <c r="M51" s="111">
        <f t="shared" si="5"/>
        <v>5000</v>
      </c>
    </row>
    <row r="52" spans="1:13" ht="12.75" customHeight="1">
      <c r="A52" s="152">
        <v>324</v>
      </c>
      <c r="B52" s="110" t="s">
        <v>104</v>
      </c>
      <c r="C52" s="128">
        <f>C53</f>
        <v>18000</v>
      </c>
      <c r="D52" s="153"/>
      <c r="E52" s="153"/>
      <c r="F52" s="153"/>
      <c r="G52" s="153">
        <f>G53</f>
        <v>18000</v>
      </c>
      <c r="H52" s="153"/>
      <c r="I52" s="153"/>
      <c r="J52" s="153"/>
      <c r="K52" s="153"/>
      <c r="L52" s="128">
        <f t="shared" si="4"/>
        <v>18000</v>
      </c>
      <c r="M52" s="128">
        <f t="shared" si="5"/>
        <v>18000</v>
      </c>
    </row>
    <row r="53" spans="1:13" ht="12.75" customHeight="1">
      <c r="A53" s="108">
        <v>3241</v>
      </c>
      <c r="B53" s="161" t="s">
        <v>104</v>
      </c>
      <c r="C53" s="112">
        <f>G53</f>
        <v>18000</v>
      </c>
      <c r="D53" s="112"/>
      <c r="E53" s="112"/>
      <c r="F53" s="112"/>
      <c r="G53" s="112">
        <v>18000</v>
      </c>
      <c r="H53" s="112"/>
      <c r="I53" s="112"/>
      <c r="J53" s="112"/>
      <c r="K53" s="112"/>
      <c r="L53" s="111"/>
      <c r="M53" s="111"/>
    </row>
    <row r="54" spans="1:13" ht="12.75">
      <c r="A54" s="152">
        <v>329</v>
      </c>
      <c r="B54" s="110" t="s">
        <v>41</v>
      </c>
      <c r="C54" s="128">
        <f t="shared" si="7"/>
        <v>44800</v>
      </c>
      <c r="D54" s="128"/>
      <c r="E54" s="128">
        <f>E58</f>
        <v>2000</v>
      </c>
      <c r="F54" s="128">
        <f aca="true" t="shared" si="8" ref="F54:K54">F58</f>
        <v>0</v>
      </c>
      <c r="G54" s="128">
        <f t="shared" si="8"/>
        <v>42800</v>
      </c>
      <c r="H54" s="128">
        <f t="shared" si="8"/>
        <v>0</v>
      </c>
      <c r="I54" s="128">
        <f t="shared" si="8"/>
        <v>0</v>
      </c>
      <c r="J54" s="128">
        <f t="shared" si="8"/>
        <v>0</v>
      </c>
      <c r="K54" s="128">
        <f t="shared" si="8"/>
        <v>0</v>
      </c>
      <c r="L54" s="128">
        <f t="shared" si="4"/>
        <v>44800</v>
      </c>
      <c r="M54" s="128">
        <f t="shared" si="5"/>
        <v>44800</v>
      </c>
    </row>
    <row r="55" spans="1:13" ht="12.75">
      <c r="A55" s="162">
        <v>3292</v>
      </c>
      <c r="B55" s="161" t="s">
        <v>105</v>
      </c>
      <c r="C55" s="163"/>
      <c r="D55" s="163"/>
      <c r="E55" s="163"/>
      <c r="F55" s="163"/>
      <c r="G55" s="165">
        <v>0</v>
      </c>
      <c r="H55" s="163"/>
      <c r="I55" s="163"/>
      <c r="J55" s="163"/>
      <c r="K55" s="163"/>
      <c r="L55" s="163"/>
      <c r="M55" s="163"/>
    </row>
    <row r="56" spans="1:13" ht="12.75">
      <c r="A56" s="162">
        <v>3294</v>
      </c>
      <c r="B56" s="161" t="s">
        <v>106</v>
      </c>
      <c r="C56" s="163"/>
      <c r="D56" s="163"/>
      <c r="E56" s="163"/>
      <c r="F56" s="163"/>
      <c r="G56" s="165">
        <v>0</v>
      </c>
      <c r="H56" s="163"/>
      <c r="I56" s="163"/>
      <c r="J56" s="163"/>
      <c r="K56" s="163"/>
      <c r="L56" s="163"/>
      <c r="M56" s="163"/>
    </row>
    <row r="57" spans="1:13" ht="12.75">
      <c r="A57" s="162">
        <v>3295</v>
      </c>
      <c r="B57" s="161" t="s">
        <v>107</v>
      </c>
      <c r="C57" s="163"/>
      <c r="D57" s="163"/>
      <c r="E57" s="163"/>
      <c r="F57" s="163"/>
      <c r="G57" s="165">
        <v>0</v>
      </c>
      <c r="H57" s="163"/>
      <c r="I57" s="163"/>
      <c r="J57" s="163"/>
      <c r="K57" s="163"/>
      <c r="L57" s="163"/>
      <c r="M57" s="163"/>
    </row>
    <row r="58" spans="1:13" ht="12.75">
      <c r="A58" s="108">
        <v>3299</v>
      </c>
      <c r="B58" s="109" t="s">
        <v>41</v>
      </c>
      <c r="C58" s="112">
        <f t="shared" si="7"/>
        <v>44800</v>
      </c>
      <c r="D58" s="112"/>
      <c r="E58" s="112">
        <v>2000</v>
      </c>
      <c r="F58" s="112"/>
      <c r="G58" s="112">
        <v>42800</v>
      </c>
      <c r="H58" s="112"/>
      <c r="I58" s="112"/>
      <c r="J58" s="112"/>
      <c r="K58" s="112"/>
      <c r="L58" s="111">
        <f t="shared" si="4"/>
        <v>44800</v>
      </c>
      <c r="M58" s="111">
        <f t="shared" si="5"/>
        <v>44800</v>
      </c>
    </row>
    <row r="59" spans="1:13" s="11" customFormat="1" ht="12.75">
      <c r="A59" s="129">
        <v>34</v>
      </c>
      <c r="B59" s="130" t="s">
        <v>42</v>
      </c>
      <c r="C59" s="131">
        <f>C60</f>
        <v>8000</v>
      </c>
      <c r="D59" s="131">
        <f aca="true" t="shared" si="9" ref="D59:K59">D60</f>
        <v>0</v>
      </c>
      <c r="E59" s="131">
        <f t="shared" si="9"/>
        <v>8000</v>
      </c>
      <c r="F59" s="131">
        <f t="shared" si="9"/>
        <v>0</v>
      </c>
      <c r="G59" s="131">
        <f t="shared" si="9"/>
        <v>0</v>
      </c>
      <c r="H59" s="131">
        <f t="shared" si="9"/>
        <v>0</v>
      </c>
      <c r="I59" s="131">
        <f t="shared" si="9"/>
        <v>0</v>
      </c>
      <c r="J59" s="131">
        <f t="shared" si="9"/>
        <v>0</v>
      </c>
      <c r="K59" s="131">
        <f t="shared" si="9"/>
        <v>0</v>
      </c>
      <c r="L59" s="131">
        <f t="shared" si="4"/>
        <v>8000</v>
      </c>
      <c r="M59" s="131">
        <f t="shared" si="5"/>
        <v>8000</v>
      </c>
    </row>
    <row r="60" spans="1:13" ht="12.75">
      <c r="A60" s="152">
        <v>343</v>
      </c>
      <c r="B60" s="110" t="s">
        <v>43</v>
      </c>
      <c r="C60" s="153">
        <f>C61</f>
        <v>8000</v>
      </c>
      <c r="D60" s="153">
        <f aca="true" t="shared" si="10" ref="D60:K60">D61</f>
        <v>0</v>
      </c>
      <c r="E60" s="153">
        <f t="shared" si="10"/>
        <v>8000</v>
      </c>
      <c r="F60" s="153">
        <f t="shared" si="10"/>
        <v>0</v>
      </c>
      <c r="G60" s="153">
        <f t="shared" si="10"/>
        <v>0</v>
      </c>
      <c r="H60" s="153">
        <f t="shared" si="10"/>
        <v>0</v>
      </c>
      <c r="I60" s="153">
        <f t="shared" si="10"/>
        <v>0</v>
      </c>
      <c r="J60" s="153">
        <f t="shared" si="10"/>
        <v>0</v>
      </c>
      <c r="K60" s="153">
        <f t="shared" si="10"/>
        <v>0</v>
      </c>
      <c r="L60" s="128">
        <f t="shared" si="4"/>
        <v>8000</v>
      </c>
      <c r="M60" s="128">
        <f t="shared" si="5"/>
        <v>8000</v>
      </c>
    </row>
    <row r="61" spans="1:13" ht="12.75">
      <c r="A61" s="108">
        <v>3431</v>
      </c>
      <c r="B61" s="109" t="s">
        <v>62</v>
      </c>
      <c r="C61" s="112">
        <f>D61+E61+F61+G61+H61+I61</f>
        <v>8000</v>
      </c>
      <c r="D61" s="112"/>
      <c r="E61" s="112">
        <v>8000</v>
      </c>
      <c r="F61" s="112"/>
      <c r="G61" s="112"/>
      <c r="H61" s="112"/>
      <c r="I61" s="112"/>
      <c r="J61" s="112"/>
      <c r="K61" s="112"/>
      <c r="L61" s="111">
        <f t="shared" si="4"/>
        <v>8000</v>
      </c>
      <c r="M61" s="111">
        <f t="shared" si="5"/>
        <v>8000</v>
      </c>
    </row>
    <row r="62" spans="1:13" ht="12.75">
      <c r="A62" s="129">
        <v>37</v>
      </c>
      <c r="B62" s="130" t="s">
        <v>84</v>
      </c>
      <c r="C62" s="131">
        <f>C63</f>
        <v>37000</v>
      </c>
      <c r="D62" s="131">
        <f>D63</f>
        <v>10000</v>
      </c>
      <c r="E62" s="131">
        <f aca="true" t="shared" si="11" ref="E62:M62">E63</f>
        <v>27000</v>
      </c>
      <c r="F62" s="131">
        <f t="shared" si="11"/>
        <v>0</v>
      </c>
      <c r="G62" s="131">
        <f t="shared" si="11"/>
        <v>0</v>
      </c>
      <c r="H62" s="131">
        <f t="shared" si="11"/>
        <v>0</v>
      </c>
      <c r="I62" s="131">
        <f t="shared" si="11"/>
        <v>0</v>
      </c>
      <c r="J62" s="131">
        <f t="shared" si="11"/>
        <v>0</v>
      </c>
      <c r="K62" s="131">
        <f t="shared" si="11"/>
        <v>0</v>
      </c>
      <c r="L62" s="131">
        <f t="shared" si="11"/>
        <v>37000</v>
      </c>
      <c r="M62" s="131">
        <f t="shared" si="11"/>
        <v>37000</v>
      </c>
    </row>
    <row r="63" spans="1:13" ht="15" customHeight="1">
      <c r="A63" s="152">
        <v>372</v>
      </c>
      <c r="B63" s="110" t="s">
        <v>78</v>
      </c>
      <c r="C63" s="153">
        <f>D63+E63+F63+G63+H63+I63</f>
        <v>37000</v>
      </c>
      <c r="D63" s="153">
        <f>D64</f>
        <v>10000</v>
      </c>
      <c r="E63" s="153">
        <f>E64</f>
        <v>27000</v>
      </c>
      <c r="F63" s="153"/>
      <c r="G63" s="153"/>
      <c r="H63" s="153"/>
      <c r="I63" s="153"/>
      <c r="J63" s="153"/>
      <c r="K63" s="153"/>
      <c r="L63" s="153">
        <f>C63</f>
        <v>37000</v>
      </c>
      <c r="M63" s="153">
        <f>L63</f>
        <v>37000</v>
      </c>
    </row>
    <row r="64" spans="1:13" ht="21" customHeight="1">
      <c r="A64" s="114">
        <v>3722</v>
      </c>
      <c r="B64" s="134" t="s">
        <v>108</v>
      </c>
      <c r="C64" s="115">
        <f>D64+E64+F64+G64+H64+I64</f>
        <v>37000</v>
      </c>
      <c r="D64" s="115">
        <v>10000</v>
      </c>
      <c r="E64" s="115">
        <v>27000</v>
      </c>
      <c r="F64" s="115"/>
      <c r="G64" s="115"/>
      <c r="H64" s="115"/>
      <c r="I64" s="115"/>
      <c r="J64" s="115"/>
      <c r="K64" s="115"/>
      <c r="L64" s="116">
        <f>C64</f>
        <v>37000</v>
      </c>
      <c r="M64" s="116">
        <f>L64</f>
        <v>37000</v>
      </c>
    </row>
    <row r="65" spans="1:13" ht="12.75">
      <c r="A65" s="119"/>
      <c r="B65" s="155"/>
      <c r="C65" s="120"/>
      <c r="D65" s="120"/>
      <c r="E65" s="120"/>
      <c r="F65" s="120"/>
      <c r="G65" s="120"/>
      <c r="H65" s="120"/>
      <c r="I65" s="120"/>
      <c r="J65" s="120"/>
      <c r="K65" s="120"/>
      <c r="L65" s="121"/>
      <c r="M65" s="121"/>
    </row>
    <row r="66" spans="1:13" ht="12.75">
      <c r="A66" s="92"/>
      <c r="B66" s="14"/>
      <c r="C66" s="117"/>
      <c r="D66" s="117"/>
      <c r="E66" s="117"/>
      <c r="F66" s="117"/>
      <c r="G66" s="117"/>
      <c r="H66" s="117"/>
      <c r="I66" s="117"/>
      <c r="J66" s="117"/>
      <c r="K66" s="117"/>
      <c r="L66" s="118"/>
      <c r="M66" s="118"/>
    </row>
    <row r="67" spans="1:13" ht="12.75">
      <c r="A67" s="92"/>
      <c r="B67" s="14"/>
      <c r="C67" s="117"/>
      <c r="D67" s="117"/>
      <c r="E67" s="117"/>
      <c r="F67" s="117"/>
      <c r="G67" s="117"/>
      <c r="H67" s="117"/>
      <c r="I67" s="117"/>
      <c r="J67" s="117"/>
      <c r="K67" s="117"/>
      <c r="L67" s="118"/>
      <c r="M67" s="118"/>
    </row>
    <row r="68" spans="1:13" ht="12.75">
      <c r="A68" s="122"/>
      <c r="B68" s="135"/>
      <c r="C68" s="123"/>
      <c r="D68" s="123"/>
      <c r="E68" s="123"/>
      <c r="F68" s="123"/>
      <c r="G68" s="123"/>
      <c r="H68" s="123"/>
      <c r="I68" s="123"/>
      <c r="J68" s="123"/>
      <c r="K68" s="123"/>
      <c r="L68" s="124"/>
      <c r="M68" s="124"/>
    </row>
    <row r="69" spans="1:13" ht="12.75">
      <c r="A69" s="141" t="s">
        <v>93</v>
      </c>
      <c r="B69" s="142" t="s">
        <v>83</v>
      </c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</row>
    <row r="70" spans="1:13" ht="12.75">
      <c r="A70" s="125">
        <v>3</v>
      </c>
      <c r="B70" s="126" t="s">
        <v>32</v>
      </c>
      <c r="C70" s="127">
        <f>D70+E70+F70+G70+H70+I70+J70+K70</f>
        <v>509960</v>
      </c>
      <c r="D70" s="127"/>
      <c r="E70" s="127"/>
      <c r="F70" s="127"/>
      <c r="G70" s="127">
        <f>G71</f>
        <v>426800</v>
      </c>
      <c r="H70" s="127">
        <f>H71</f>
        <v>83160</v>
      </c>
      <c r="I70" s="127"/>
      <c r="J70" s="127"/>
      <c r="K70" s="127"/>
      <c r="L70" s="127">
        <f>C70</f>
        <v>509960</v>
      </c>
      <c r="M70" s="127">
        <f>L70</f>
        <v>509960</v>
      </c>
    </row>
    <row r="71" spans="1:13" ht="12.75">
      <c r="A71" s="129">
        <v>32</v>
      </c>
      <c r="B71" s="130" t="s">
        <v>37</v>
      </c>
      <c r="C71" s="148">
        <f aca="true" t="shared" si="12" ref="C71:C84">D71+E71+F71+G71+H71+I71+J71+K71</f>
        <v>509960</v>
      </c>
      <c r="D71" s="148"/>
      <c r="E71" s="148"/>
      <c r="F71" s="148"/>
      <c r="G71" s="148">
        <f>G72+G79</f>
        <v>426800</v>
      </c>
      <c r="H71" s="148">
        <f>H72</f>
        <v>83160</v>
      </c>
      <c r="I71" s="148"/>
      <c r="J71" s="148"/>
      <c r="K71" s="148"/>
      <c r="L71" s="148">
        <f aca="true" t="shared" si="13" ref="L71:L84">C71</f>
        <v>509960</v>
      </c>
      <c r="M71" s="148">
        <f aca="true" t="shared" si="14" ref="M71:M84">L71</f>
        <v>509960</v>
      </c>
    </row>
    <row r="72" spans="1:13" ht="12.75">
      <c r="A72" s="152">
        <v>322</v>
      </c>
      <c r="B72" s="110" t="s">
        <v>39</v>
      </c>
      <c r="C72" s="153">
        <f>SUM(C73:C78)</f>
        <v>480560</v>
      </c>
      <c r="D72" s="128"/>
      <c r="E72" s="128"/>
      <c r="F72" s="128"/>
      <c r="G72" s="153">
        <f>G73+G74+G75+G76+G77+G78</f>
        <v>397400</v>
      </c>
      <c r="H72" s="153">
        <f>H73+H74+H75+H76+H77+H78</f>
        <v>83160</v>
      </c>
      <c r="I72" s="128"/>
      <c r="J72" s="128"/>
      <c r="K72" s="128"/>
      <c r="L72" s="128">
        <f t="shared" si="13"/>
        <v>480560</v>
      </c>
      <c r="M72" s="128">
        <f t="shared" si="14"/>
        <v>480560</v>
      </c>
    </row>
    <row r="73" spans="1:13" ht="12.75">
      <c r="A73" s="108">
        <v>3221</v>
      </c>
      <c r="B73" s="109" t="s">
        <v>51</v>
      </c>
      <c r="C73" s="112">
        <f t="shared" si="12"/>
        <v>2000</v>
      </c>
      <c r="D73" s="111"/>
      <c r="E73" s="111"/>
      <c r="F73" s="111"/>
      <c r="G73" s="112">
        <v>2000</v>
      </c>
      <c r="H73" s="111"/>
      <c r="I73" s="111"/>
      <c r="J73" s="111"/>
      <c r="K73" s="111"/>
      <c r="L73" s="111">
        <f t="shared" si="13"/>
        <v>2000</v>
      </c>
      <c r="M73" s="111">
        <f t="shared" si="14"/>
        <v>2000</v>
      </c>
    </row>
    <row r="74" spans="1:13" ht="12.75">
      <c r="A74" s="108">
        <v>3222</v>
      </c>
      <c r="B74" s="109" t="s">
        <v>68</v>
      </c>
      <c r="C74" s="112">
        <f t="shared" si="12"/>
        <v>447560</v>
      </c>
      <c r="D74" s="111"/>
      <c r="E74" s="111"/>
      <c r="F74" s="111"/>
      <c r="G74" s="112">
        <v>364400</v>
      </c>
      <c r="H74" s="112">
        <v>83160</v>
      </c>
      <c r="I74" s="111"/>
      <c r="J74" s="111"/>
      <c r="K74" s="111"/>
      <c r="L74" s="111">
        <f t="shared" si="13"/>
        <v>447560</v>
      </c>
      <c r="M74" s="111">
        <f t="shared" si="14"/>
        <v>447560</v>
      </c>
    </row>
    <row r="75" spans="1:13" ht="12.75">
      <c r="A75" s="108">
        <v>3223</v>
      </c>
      <c r="B75" s="109" t="s">
        <v>52</v>
      </c>
      <c r="C75" s="112">
        <f t="shared" si="12"/>
        <v>17000</v>
      </c>
      <c r="D75" s="111"/>
      <c r="E75" s="111"/>
      <c r="F75" s="111"/>
      <c r="G75" s="112">
        <v>17000</v>
      </c>
      <c r="H75" s="111"/>
      <c r="I75" s="111"/>
      <c r="J75" s="111"/>
      <c r="K75" s="111"/>
      <c r="L75" s="111">
        <f t="shared" si="13"/>
        <v>17000</v>
      </c>
      <c r="M75" s="111">
        <f t="shared" si="14"/>
        <v>17000</v>
      </c>
    </row>
    <row r="76" spans="1:13" ht="12.75">
      <c r="A76" s="108">
        <v>3224</v>
      </c>
      <c r="B76" s="109" t="s">
        <v>53</v>
      </c>
      <c r="C76" s="112">
        <f t="shared" si="12"/>
        <v>2000</v>
      </c>
      <c r="D76" s="111"/>
      <c r="E76" s="111"/>
      <c r="F76" s="111"/>
      <c r="G76" s="112">
        <v>2000</v>
      </c>
      <c r="H76" s="111"/>
      <c r="I76" s="111"/>
      <c r="J76" s="111"/>
      <c r="K76" s="111"/>
      <c r="L76" s="111">
        <f t="shared" si="13"/>
        <v>2000</v>
      </c>
      <c r="M76" s="111">
        <f t="shared" si="14"/>
        <v>2000</v>
      </c>
    </row>
    <row r="77" spans="1:13" ht="12.75">
      <c r="A77" s="108">
        <v>3225</v>
      </c>
      <c r="B77" s="109" t="s">
        <v>54</v>
      </c>
      <c r="C77" s="112">
        <f t="shared" si="12"/>
        <v>10000</v>
      </c>
      <c r="D77" s="111"/>
      <c r="E77" s="111"/>
      <c r="F77" s="111"/>
      <c r="G77" s="112">
        <v>10000</v>
      </c>
      <c r="H77" s="111"/>
      <c r="I77" s="111"/>
      <c r="J77" s="111"/>
      <c r="K77" s="111"/>
      <c r="L77" s="111">
        <f t="shared" si="13"/>
        <v>10000</v>
      </c>
      <c r="M77" s="111">
        <f t="shared" si="14"/>
        <v>10000</v>
      </c>
    </row>
    <row r="78" spans="1:13" ht="15.75" customHeight="1">
      <c r="A78" s="108">
        <v>3227</v>
      </c>
      <c r="B78" s="109" t="s">
        <v>76</v>
      </c>
      <c r="C78" s="112">
        <f t="shared" si="12"/>
        <v>2000</v>
      </c>
      <c r="D78" s="111"/>
      <c r="E78" s="111"/>
      <c r="F78" s="111"/>
      <c r="G78" s="112">
        <v>2000</v>
      </c>
      <c r="H78" s="111"/>
      <c r="I78" s="111"/>
      <c r="J78" s="111"/>
      <c r="K78" s="111"/>
      <c r="L78" s="111">
        <f t="shared" si="13"/>
        <v>2000</v>
      </c>
      <c r="M78" s="111">
        <f t="shared" si="14"/>
        <v>2000</v>
      </c>
    </row>
    <row r="79" spans="1:13" ht="15.75" customHeight="1">
      <c r="A79" s="152">
        <v>323</v>
      </c>
      <c r="B79" s="110" t="s">
        <v>40</v>
      </c>
      <c r="C79" s="153">
        <f t="shared" si="12"/>
        <v>29400</v>
      </c>
      <c r="D79" s="128"/>
      <c r="E79" s="128"/>
      <c r="F79" s="128"/>
      <c r="G79" s="153">
        <f>G80+G81+G82+G83+G84</f>
        <v>29400</v>
      </c>
      <c r="H79" s="153">
        <f>H80+H81+H82+H83+H84</f>
        <v>0</v>
      </c>
      <c r="I79" s="128"/>
      <c r="J79" s="128"/>
      <c r="K79" s="128"/>
      <c r="L79" s="128">
        <f t="shared" si="13"/>
        <v>29400</v>
      </c>
      <c r="M79" s="128">
        <f t="shared" si="14"/>
        <v>29400</v>
      </c>
    </row>
    <row r="80" spans="1:13" ht="15.75" customHeight="1">
      <c r="A80" s="108">
        <v>3231</v>
      </c>
      <c r="B80" s="109" t="s">
        <v>55</v>
      </c>
      <c r="C80" s="112">
        <f t="shared" si="12"/>
        <v>1000</v>
      </c>
      <c r="D80" s="111"/>
      <c r="E80" s="111"/>
      <c r="F80" s="111"/>
      <c r="G80" s="112">
        <v>1000</v>
      </c>
      <c r="H80" s="111"/>
      <c r="I80" s="111"/>
      <c r="J80" s="111"/>
      <c r="K80" s="111"/>
      <c r="L80" s="111">
        <f t="shared" si="13"/>
        <v>1000</v>
      </c>
      <c r="M80" s="111">
        <f t="shared" si="14"/>
        <v>1000</v>
      </c>
    </row>
    <row r="81" spans="1:13" ht="15.75" customHeight="1">
      <c r="A81" s="108">
        <v>3232</v>
      </c>
      <c r="B81" s="109" t="s">
        <v>56</v>
      </c>
      <c r="C81" s="112">
        <f t="shared" si="12"/>
        <v>4000</v>
      </c>
      <c r="D81" s="111"/>
      <c r="E81" s="111"/>
      <c r="F81" s="111"/>
      <c r="G81" s="112">
        <v>4000</v>
      </c>
      <c r="H81" s="111"/>
      <c r="I81" s="111"/>
      <c r="J81" s="111"/>
      <c r="K81" s="111"/>
      <c r="L81" s="111">
        <f t="shared" si="13"/>
        <v>4000</v>
      </c>
      <c r="M81" s="111">
        <f t="shared" si="14"/>
        <v>4000</v>
      </c>
    </row>
    <row r="82" spans="1:13" ht="15.75" customHeight="1">
      <c r="A82" s="108">
        <v>3234</v>
      </c>
      <c r="B82" s="109" t="s">
        <v>58</v>
      </c>
      <c r="C82" s="112">
        <f t="shared" si="12"/>
        <v>16400</v>
      </c>
      <c r="D82" s="111"/>
      <c r="E82" s="111"/>
      <c r="F82" s="111"/>
      <c r="G82" s="112">
        <v>16400</v>
      </c>
      <c r="H82" s="111"/>
      <c r="I82" s="111"/>
      <c r="J82" s="111"/>
      <c r="K82" s="111"/>
      <c r="L82" s="111">
        <f t="shared" si="13"/>
        <v>16400</v>
      </c>
      <c r="M82" s="111">
        <f t="shared" si="14"/>
        <v>16400</v>
      </c>
    </row>
    <row r="83" spans="1:13" ht="15.75" customHeight="1">
      <c r="A83" s="108">
        <v>3236</v>
      </c>
      <c r="B83" s="109" t="s">
        <v>59</v>
      </c>
      <c r="C83" s="112">
        <f t="shared" si="12"/>
        <v>4000</v>
      </c>
      <c r="D83" s="111"/>
      <c r="E83" s="111"/>
      <c r="F83" s="111"/>
      <c r="G83" s="112">
        <v>4000</v>
      </c>
      <c r="H83" s="111"/>
      <c r="I83" s="111"/>
      <c r="J83" s="111"/>
      <c r="K83" s="111"/>
      <c r="L83" s="111">
        <f t="shared" si="13"/>
        <v>4000</v>
      </c>
      <c r="M83" s="111">
        <f t="shared" si="14"/>
        <v>4000</v>
      </c>
    </row>
    <row r="84" spans="1:13" ht="15.75" customHeight="1">
      <c r="A84" s="114">
        <v>3239</v>
      </c>
      <c r="B84" s="134" t="s">
        <v>69</v>
      </c>
      <c r="C84" s="115">
        <f t="shared" si="12"/>
        <v>4000</v>
      </c>
      <c r="D84" s="116"/>
      <c r="E84" s="116"/>
      <c r="F84" s="116"/>
      <c r="G84" s="115">
        <v>4000</v>
      </c>
      <c r="H84" s="116"/>
      <c r="I84" s="116"/>
      <c r="J84" s="116"/>
      <c r="K84" s="116"/>
      <c r="L84" s="116">
        <f t="shared" si="13"/>
        <v>4000</v>
      </c>
      <c r="M84" s="116">
        <f t="shared" si="14"/>
        <v>4000</v>
      </c>
    </row>
    <row r="85" spans="1:13" ht="15.75" customHeight="1">
      <c r="A85" s="139" t="s">
        <v>94</v>
      </c>
      <c r="B85" s="225" t="s">
        <v>95</v>
      </c>
      <c r="C85" s="226"/>
      <c r="D85" s="226"/>
      <c r="E85" s="160"/>
      <c r="F85" s="160"/>
      <c r="G85" s="160"/>
      <c r="H85" s="160"/>
      <c r="I85" s="160"/>
      <c r="J85" s="160"/>
      <c r="K85" s="160"/>
      <c r="L85" s="160"/>
      <c r="M85" s="160"/>
    </row>
    <row r="86" spans="1:13" ht="12.75">
      <c r="A86" s="125">
        <v>3</v>
      </c>
      <c r="B86" s="126" t="s">
        <v>32</v>
      </c>
      <c r="C86" s="127">
        <f>G86+H86</f>
        <v>26000</v>
      </c>
      <c r="D86" s="127"/>
      <c r="E86" s="127"/>
      <c r="F86" s="127"/>
      <c r="G86" s="127">
        <f>G87</f>
        <v>21000</v>
      </c>
      <c r="H86" s="127">
        <f>H87</f>
        <v>5000</v>
      </c>
      <c r="I86" s="127"/>
      <c r="J86" s="127"/>
      <c r="K86" s="127"/>
      <c r="L86" s="127"/>
      <c r="M86" s="127"/>
    </row>
    <row r="87" spans="1:13" s="11" customFormat="1" ht="12.75">
      <c r="A87" s="129">
        <v>32</v>
      </c>
      <c r="B87" s="130" t="s">
        <v>37</v>
      </c>
      <c r="C87" s="148">
        <f>G87+H87</f>
        <v>26000</v>
      </c>
      <c r="D87" s="148"/>
      <c r="E87" s="148"/>
      <c r="F87" s="148"/>
      <c r="G87" s="148">
        <f>G88+G93+G97</f>
        <v>21000</v>
      </c>
      <c r="H87" s="148">
        <f>H88+H93+H97</f>
        <v>5000</v>
      </c>
      <c r="I87" s="148"/>
      <c r="J87" s="131"/>
      <c r="K87" s="131"/>
      <c r="L87" s="131"/>
      <c r="M87" s="131"/>
    </row>
    <row r="88" spans="1:13" s="11" customFormat="1" ht="28.5" customHeight="1">
      <c r="A88" s="152">
        <v>321</v>
      </c>
      <c r="B88" s="110" t="s">
        <v>38</v>
      </c>
      <c r="C88" s="153">
        <f aca="true" t="shared" si="15" ref="C88:C96">G88</f>
        <v>2500</v>
      </c>
      <c r="D88" s="128"/>
      <c r="E88" s="128"/>
      <c r="F88" s="128"/>
      <c r="G88" s="153">
        <f>G89+G90+G91+G92</f>
        <v>2500</v>
      </c>
      <c r="H88" s="153">
        <f>SUM(H89:H92)</f>
        <v>0</v>
      </c>
      <c r="I88" s="128"/>
      <c r="J88" s="128"/>
      <c r="K88" s="128"/>
      <c r="L88" s="128"/>
      <c r="M88" s="128"/>
    </row>
    <row r="89" spans="1:13" ht="12.75">
      <c r="A89" s="108">
        <v>3211</v>
      </c>
      <c r="B89" s="109" t="s">
        <v>65</v>
      </c>
      <c r="C89" s="112">
        <f t="shared" si="15"/>
        <v>1400</v>
      </c>
      <c r="D89" s="112"/>
      <c r="E89" s="112"/>
      <c r="F89" s="112"/>
      <c r="G89" s="112">
        <v>1400</v>
      </c>
      <c r="H89" s="112"/>
      <c r="I89" s="112"/>
      <c r="J89" s="112"/>
      <c r="K89" s="112"/>
      <c r="L89" s="111"/>
      <c r="M89" s="111"/>
    </row>
    <row r="90" spans="1:13" ht="12.75" customHeight="1">
      <c r="A90" s="108">
        <v>3212</v>
      </c>
      <c r="B90" s="109" t="s">
        <v>66</v>
      </c>
      <c r="C90" s="112">
        <f t="shared" si="15"/>
        <v>0</v>
      </c>
      <c r="D90" s="111"/>
      <c r="E90" s="111"/>
      <c r="F90" s="111"/>
      <c r="G90" s="112">
        <v>0</v>
      </c>
      <c r="H90" s="111"/>
      <c r="I90" s="111"/>
      <c r="J90" s="111"/>
      <c r="K90" s="111"/>
      <c r="L90" s="111"/>
      <c r="M90" s="111"/>
    </row>
    <row r="91" spans="1:13" ht="12.75">
      <c r="A91" s="108">
        <v>3213</v>
      </c>
      <c r="B91" s="109" t="s">
        <v>67</v>
      </c>
      <c r="C91" s="112">
        <f t="shared" si="15"/>
        <v>1100</v>
      </c>
      <c r="D91" s="112"/>
      <c r="E91" s="112"/>
      <c r="F91" s="112"/>
      <c r="G91" s="112">
        <v>1100</v>
      </c>
      <c r="H91" s="112"/>
      <c r="I91" s="112"/>
      <c r="J91" s="112"/>
      <c r="K91" s="112"/>
      <c r="L91" s="111"/>
      <c r="M91" s="111"/>
    </row>
    <row r="92" spans="1:13" ht="12.75">
      <c r="A92" s="108">
        <v>3214</v>
      </c>
      <c r="B92" s="109" t="s">
        <v>77</v>
      </c>
      <c r="C92" s="112">
        <f t="shared" si="15"/>
        <v>0</v>
      </c>
      <c r="D92" s="111"/>
      <c r="E92" s="111"/>
      <c r="F92" s="111"/>
      <c r="G92" s="112">
        <v>0</v>
      </c>
      <c r="H92" s="111"/>
      <c r="I92" s="111"/>
      <c r="J92" s="111"/>
      <c r="K92" s="111"/>
      <c r="L92" s="111"/>
      <c r="M92" s="111"/>
    </row>
    <row r="93" spans="1:13" ht="12.75">
      <c r="A93" s="152">
        <v>322</v>
      </c>
      <c r="B93" s="110" t="s">
        <v>39</v>
      </c>
      <c r="C93" s="153">
        <f t="shared" si="15"/>
        <v>750</v>
      </c>
      <c r="D93" s="153"/>
      <c r="E93" s="153"/>
      <c r="F93" s="153"/>
      <c r="G93" s="153">
        <f>G94+G95+G96</f>
        <v>750</v>
      </c>
      <c r="H93" s="153">
        <f>H94+H95+H96</f>
        <v>0</v>
      </c>
      <c r="I93" s="153"/>
      <c r="J93" s="153"/>
      <c r="K93" s="153"/>
      <c r="L93" s="128"/>
      <c r="M93" s="128"/>
    </row>
    <row r="94" spans="1:13" ht="12.75">
      <c r="A94" s="108">
        <v>3221</v>
      </c>
      <c r="B94" s="109" t="s">
        <v>51</v>
      </c>
      <c r="C94" s="112">
        <f t="shared" si="15"/>
        <v>500</v>
      </c>
      <c r="D94" s="112"/>
      <c r="E94" s="112"/>
      <c r="F94" s="112"/>
      <c r="G94" s="112">
        <v>500</v>
      </c>
      <c r="H94" s="112"/>
      <c r="I94" s="112"/>
      <c r="J94" s="112"/>
      <c r="K94" s="112"/>
      <c r="L94" s="111"/>
      <c r="M94" s="111"/>
    </row>
    <row r="95" spans="1:13" ht="12.75">
      <c r="A95" s="108">
        <v>3225</v>
      </c>
      <c r="B95" s="109" t="s">
        <v>54</v>
      </c>
      <c r="C95" s="112">
        <f t="shared" si="15"/>
        <v>0</v>
      </c>
      <c r="D95" s="111"/>
      <c r="E95" s="112"/>
      <c r="F95" s="112"/>
      <c r="G95" s="112"/>
      <c r="H95" s="112"/>
      <c r="I95" s="112"/>
      <c r="J95" s="112"/>
      <c r="K95" s="112"/>
      <c r="L95" s="111"/>
      <c r="M95" s="111"/>
    </row>
    <row r="96" spans="1:13" ht="12.75">
      <c r="A96" s="108">
        <v>3227</v>
      </c>
      <c r="B96" s="109" t="s">
        <v>76</v>
      </c>
      <c r="C96" s="112">
        <f t="shared" si="15"/>
        <v>250</v>
      </c>
      <c r="D96" s="111"/>
      <c r="E96" s="112"/>
      <c r="F96" s="112"/>
      <c r="G96" s="112">
        <v>250</v>
      </c>
      <c r="H96" s="112"/>
      <c r="I96" s="112"/>
      <c r="J96" s="112"/>
      <c r="K96" s="112"/>
      <c r="L96" s="111"/>
      <c r="M96" s="111"/>
    </row>
    <row r="97" spans="1:13" ht="12.75">
      <c r="A97" s="152">
        <v>329</v>
      </c>
      <c r="B97" s="110" t="s">
        <v>41</v>
      </c>
      <c r="C97" s="153">
        <f>G97+H97</f>
        <v>22750</v>
      </c>
      <c r="D97" s="153"/>
      <c r="E97" s="153"/>
      <c r="F97" s="153"/>
      <c r="G97" s="153">
        <f>G98</f>
        <v>17750</v>
      </c>
      <c r="H97" s="153">
        <f>H98</f>
        <v>5000</v>
      </c>
      <c r="I97" s="153"/>
      <c r="J97" s="153"/>
      <c r="K97" s="153"/>
      <c r="L97" s="128"/>
      <c r="M97" s="128"/>
    </row>
    <row r="98" spans="1:13" ht="12.75">
      <c r="A98" s="108">
        <v>3299</v>
      </c>
      <c r="B98" s="109" t="s">
        <v>41</v>
      </c>
      <c r="C98" s="112">
        <f>G98+H98</f>
        <v>22750</v>
      </c>
      <c r="D98" s="112"/>
      <c r="E98" s="112"/>
      <c r="F98" s="112"/>
      <c r="G98" s="112">
        <v>17750</v>
      </c>
      <c r="H98" s="112">
        <v>5000</v>
      </c>
      <c r="I98" s="112"/>
      <c r="J98" s="112"/>
      <c r="K98" s="112"/>
      <c r="L98" s="111"/>
      <c r="M98" s="111"/>
    </row>
    <row r="99" spans="1:13" ht="17.25" customHeight="1">
      <c r="A99" s="169"/>
      <c r="B99" s="170"/>
      <c r="C99" s="163"/>
      <c r="D99" s="168"/>
      <c r="E99" s="163"/>
      <c r="F99" s="168"/>
      <c r="G99" s="168"/>
      <c r="H99" s="163"/>
      <c r="I99" s="168"/>
      <c r="J99" s="163"/>
      <c r="K99" s="168"/>
      <c r="L99" s="163"/>
      <c r="M99" s="168"/>
    </row>
    <row r="100" spans="1:13" ht="12.75">
      <c r="A100" s="227" t="s">
        <v>85</v>
      </c>
      <c r="B100" s="228"/>
      <c r="C100" s="143">
        <f>C12+C29+C70+C86+C99</f>
        <v>10393889</v>
      </c>
      <c r="D100" s="143">
        <f>D12+D29+D99</f>
        <v>8817032</v>
      </c>
      <c r="E100" s="143">
        <f>E29+E99</f>
        <v>675653</v>
      </c>
      <c r="F100" s="143">
        <f>F29</f>
        <v>25000</v>
      </c>
      <c r="G100" s="143">
        <f>G29+G70+G86+G99</f>
        <v>660900</v>
      </c>
      <c r="H100" s="143">
        <f>H86+H70+H29+H12</f>
        <v>211804</v>
      </c>
      <c r="I100" s="143">
        <f>I99+I29</f>
        <v>3500</v>
      </c>
      <c r="J100" s="144"/>
      <c r="K100" s="144"/>
      <c r="L100" s="143">
        <f>C100</f>
        <v>10393889</v>
      </c>
      <c r="M100" s="143">
        <f>L100</f>
        <v>10393889</v>
      </c>
    </row>
    <row r="101" spans="1:13" ht="12.75">
      <c r="A101" s="92"/>
      <c r="B101" s="95"/>
      <c r="C101" s="117"/>
      <c r="D101" s="118"/>
      <c r="E101" s="117"/>
      <c r="F101" s="117"/>
      <c r="G101" s="117"/>
      <c r="H101" s="117"/>
      <c r="I101" s="117"/>
      <c r="J101" s="117"/>
      <c r="K101" s="117"/>
      <c r="L101" s="118"/>
      <c r="M101" s="118"/>
    </row>
    <row r="102" spans="1:13" ht="12.75">
      <c r="A102" s="92"/>
      <c r="B102" s="95"/>
      <c r="C102" s="117"/>
      <c r="D102" s="118"/>
      <c r="E102" s="117"/>
      <c r="F102" s="117"/>
      <c r="G102" s="117"/>
      <c r="H102" s="117"/>
      <c r="I102" s="117"/>
      <c r="J102" s="117"/>
      <c r="K102" s="117"/>
      <c r="L102" s="118"/>
      <c r="M102" s="118"/>
    </row>
    <row r="103" spans="1:13" ht="12.75">
      <c r="A103" s="92"/>
      <c r="B103" s="223" t="s">
        <v>96</v>
      </c>
      <c r="C103" s="224"/>
      <c r="D103" s="224"/>
      <c r="E103" s="224"/>
      <c r="F103" s="117"/>
      <c r="G103" s="117"/>
      <c r="H103" s="117"/>
      <c r="I103" s="117"/>
      <c r="J103" s="117"/>
      <c r="K103" s="117"/>
      <c r="L103" s="118"/>
      <c r="M103" s="118"/>
    </row>
    <row r="104" spans="1:13" ht="12.75">
      <c r="A104" s="92"/>
      <c r="B104" s="223" t="s">
        <v>97</v>
      </c>
      <c r="C104" s="224"/>
      <c r="D104" s="224"/>
      <c r="E104" s="224"/>
      <c r="F104" s="117"/>
      <c r="G104" s="117"/>
      <c r="H104" s="117"/>
      <c r="I104" s="117"/>
      <c r="J104" s="117"/>
      <c r="K104" s="117"/>
      <c r="L104" s="118"/>
      <c r="M104" s="118"/>
    </row>
    <row r="105" spans="1:13" ht="12.75">
      <c r="A105" s="92"/>
      <c r="B105" s="95"/>
      <c r="C105" s="117"/>
      <c r="D105" s="118"/>
      <c r="E105" s="117"/>
      <c r="F105" s="117"/>
      <c r="G105" s="117"/>
      <c r="H105" s="117"/>
      <c r="I105" s="117"/>
      <c r="J105" s="117"/>
      <c r="K105" s="117"/>
      <c r="L105" s="118"/>
      <c r="M105" s="118"/>
    </row>
    <row r="106" spans="1:13" ht="12.75">
      <c r="A106" s="139" t="s">
        <v>98</v>
      </c>
      <c r="B106" s="225" t="s">
        <v>114</v>
      </c>
      <c r="C106" s="226"/>
      <c r="D106" s="226"/>
      <c r="E106" s="160"/>
      <c r="F106" s="160"/>
      <c r="G106" s="160"/>
      <c r="H106" s="160"/>
      <c r="I106" s="160"/>
      <c r="J106" s="160"/>
      <c r="K106" s="160"/>
      <c r="L106" s="160"/>
      <c r="M106" s="160"/>
    </row>
    <row r="107" spans="1:13" ht="12.75">
      <c r="A107" s="125">
        <v>3</v>
      </c>
      <c r="B107" s="126" t="s">
        <v>32</v>
      </c>
      <c r="C107" s="127">
        <f>E107</f>
        <v>2500</v>
      </c>
      <c r="D107" s="127">
        <f>D108+D118</f>
        <v>0</v>
      </c>
      <c r="E107" s="127">
        <f>E108</f>
        <v>2500</v>
      </c>
      <c r="F107" s="127"/>
      <c r="G107" s="127"/>
      <c r="H107" s="127">
        <f>H108+H118</f>
        <v>0</v>
      </c>
      <c r="I107" s="127"/>
      <c r="J107" s="127"/>
      <c r="K107" s="127"/>
      <c r="L107" s="127">
        <f>C107</f>
        <v>2500</v>
      </c>
      <c r="M107" s="127">
        <f>L107</f>
        <v>2500</v>
      </c>
    </row>
    <row r="108" spans="1:13" ht="12.75">
      <c r="A108" s="129">
        <v>32</v>
      </c>
      <c r="B108" s="171" t="s">
        <v>99</v>
      </c>
      <c r="C108" s="148">
        <f>E108</f>
        <v>2500</v>
      </c>
      <c r="D108" s="148">
        <f>D109+D111+D113</f>
        <v>0</v>
      </c>
      <c r="E108" s="148">
        <f>E109+E114+E116+E118</f>
        <v>2500</v>
      </c>
      <c r="F108" s="148"/>
      <c r="G108" s="148"/>
      <c r="H108" s="148">
        <f>H109+H111+H113</f>
        <v>0</v>
      </c>
      <c r="I108" s="148"/>
      <c r="J108" s="148"/>
      <c r="K108" s="148"/>
      <c r="L108" s="148">
        <f aca="true" t="shared" si="16" ref="L108:L117">C108</f>
        <v>2500</v>
      </c>
      <c r="M108" s="148">
        <f aca="true" t="shared" si="17" ref="M108:M117">L108</f>
        <v>2500</v>
      </c>
    </row>
    <row r="109" spans="1:13" ht="12.75">
      <c r="A109" s="152">
        <v>321</v>
      </c>
      <c r="B109" s="110" t="s">
        <v>100</v>
      </c>
      <c r="C109" s="153">
        <f>E109</f>
        <v>750</v>
      </c>
      <c r="D109" s="153">
        <f>D110</f>
        <v>0</v>
      </c>
      <c r="E109" s="153">
        <f>E110+E111+E112+E113</f>
        <v>750</v>
      </c>
      <c r="F109" s="153"/>
      <c r="G109" s="153"/>
      <c r="H109" s="153">
        <f>H110</f>
        <v>0</v>
      </c>
      <c r="I109" s="153"/>
      <c r="J109" s="153"/>
      <c r="K109" s="153"/>
      <c r="L109" s="153">
        <f t="shared" si="16"/>
        <v>750</v>
      </c>
      <c r="M109" s="153">
        <f t="shared" si="17"/>
        <v>750</v>
      </c>
    </row>
    <row r="110" spans="1:13" ht="12.75">
      <c r="A110" s="108">
        <v>3211</v>
      </c>
      <c r="B110" s="109" t="s">
        <v>65</v>
      </c>
      <c r="C110" s="112">
        <f>E110</f>
        <v>750</v>
      </c>
      <c r="D110" s="112"/>
      <c r="E110" s="112">
        <v>750</v>
      </c>
      <c r="F110" s="112"/>
      <c r="G110" s="112"/>
      <c r="H110" s="112"/>
      <c r="I110" s="112"/>
      <c r="J110" s="112"/>
      <c r="K110" s="112"/>
      <c r="L110" s="112">
        <f t="shared" si="16"/>
        <v>750</v>
      </c>
      <c r="M110" s="112">
        <f t="shared" si="17"/>
        <v>750</v>
      </c>
    </row>
    <row r="111" spans="1:13" ht="12.75">
      <c r="A111" s="162">
        <v>3212</v>
      </c>
      <c r="B111" s="161" t="s">
        <v>101</v>
      </c>
      <c r="C111" s="165"/>
      <c r="D111" s="165">
        <f>SUM(D112)</f>
        <v>0</v>
      </c>
      <c r="E111" s="165"/>
      <c r="F111" s="165"/>
      <c r="G111" s="165"/>
      <c r="H111" s="165"/>
      <c r="I111" s="165"/>
      <c r="J111" s="165"/>
      <c r="K111" s="165"/>
      <c r="L111" s="165">
        <f t="shared" si="16"/>
        <v>0</v>
      </c>
      <c r="M111" s="165">
        <f t="shared" si="17"/>
        <v>0</v>
      </c>
    </row>
    <row r="112" spans="1:13" ht="12.75">
      <c r="A112" s="108">
        <v>3213</v>
      </c>
      <c r="B112" s="109" t="s">
        <v>67</v>
      </c>
      <c r="C112" s="112"/>
      <c r="D112" s="112"/>
      <c r="E112" s="112"/>
      <c r="F112" s="112"/>
      <c r="G112" s="112"/>
      <c r="H112" s="112"/>
      <c r="I112" s="112"/>
      <c r="J112" s="112"/>
      <c r="K112" s="112"/>
      <c r="L112" s="112">
        <f t="shared" si="16"/>
        <v>0</v>
      </c>
      <c r="M112" s="112">
        <f t="shared" si="17"/>
        <v>0</v>
      </c>
    </row>
    <row r="113" spans="1:13" ht="12.75">
      <c r="A113" s="162">
        <v>3214</v>
      </c>
      <c r="B113" s="161" t="s">
        <v>77</v>
      </c>
      <c r="C113" s="165"/>
      <c r="D113" s="165">
        <f>SUM(D115:D117)</f>
        <v>0</v>
      </c>
      <c r="E113" s="165"/>
      <c r="F113" s="165"/>
      <c r="G113" s="165"/>
      <c r="H113" s="165">
        <f>SUM(H115:H117)</f>
        <v>0</v>
      </c>
      <c r="I113" s="165"/>
      <c r="J113" s="165"/>
      <c r="K113" s="165"/>
      <c r="L113" s="165">
        <f t="shared" si="16"/>
        <v>0</v>
      </c>
      <c r="M113" s="165">
        <f t="shared" si="17"/>
        <v>0</v>
      </c>
    </row>
    <row r="114" spans="1:13" ht="12.75">
      <c r="A114" s="152">
        <v>322</v>
      </c>
      <c r="B114" s="110" t="s">
        <v>39</v>
      </c>
      <c r="C114" s="153">
        <f>E114</f>
        <v>350</v>
      </c>
      <c r="D114" s="153"/>
      <c r="E114" s="153">
        <f>E115</f>
        <v>350</v>
      </c>
      <c r="F114" s="153"/>
      <c r="G114" s="153"/>
      <c r="H114" s="153"/>
      <c r="I114" s="153"/>
      <c r="J114" s="153"/>
      <c r="K114" s="153"/>
      <c r="L114" s="153"/>
      <c r="M114" s="153"/>
    </row>
    <row r="115" spans="1:13" ht="12.75" customHeight="1">
      <c r="A115" s="108">
        <v>3221</v>
      </c>
      <c r="B115" s="109" t="s">
        <v>109</v>
      </c>
      <c r="C115" s="112">
        <f>E115</f>
        <v>350</v>
      </c>
      <c r="D115" s="112"/>
      <c r="E115" s="112">
        <v>350</v>
      </c>
      <c r="F115" s="112"/>
      <c r="G115" s="112"/>
      <c r="H115" s="112"/>
      <c r="I115" s="112"/>
      <c r="J115" s="112"/>
      <c r="K115" s="112"/>
      <c r="L115" s="112"/>
      <c r="M115" s="112"/>
    </row>
    <row r="116" spans="1:13" ht="12.75" customHeight="1">
      <c r="A116" s="152">
        <v>323</v>
      </c>
      <c r="B116" s="110" t="s">
        <v>40</v>
      </c>
      <c r="C116" s="153">
        <f>C117</f>
        <v>400</v>
      </c>
      <c r="D116" s="153"/>
      <c r="E116" s="153">
        <f>E117</f>
        <v>400</v>
      </c>
      <c r="F116" s="153"/>
      <c r="G116" s="153"/>
      <c r="H116" s="153"/>
      <c r="I116" s="153"/>
      <c r="J116" s="153"/>
      <c r="K116" s="153"/>
      <c r="L116" s="153"/>
      <c r="M116" s="153"/>
    </row>
    <row r="117" spans="1:13" ht="12.75">
      <c r="A117" s="108">
        <v>3237</v>
      </c>
      <c r="B117" s="109" t="s">
        <v>60</v>
      </c>
      <c r="C117" s="112">
        <f>E117</f>
        <v>400</v>
      </c>
      <c r="D117" s="112"/>
      <c r="E117" s="112">
        <v>400</v>
      </c>
      <c r="F117" s="112"/>
      <c r="G117" s="112"/>
      <c r="H117" s="112"/>
      <c r="I117" s="112"/>
      <c r="J117" s="112"/>
      <c r="K117" s="112"/>
      <c r="L117" s="112">
        <f t="shared" si="16"/>
        <v>400</v>
      </c>
      <c r="M117" s="112">
        <f t="shared" si="17"/>
        <v>400</v>
      </c>
    </row>
    <row r="118" spans="1:13" ht="12.75">
      <c r="A118" s="152">
        <v>329</v>
      </c>
      <c r="B118" s="110" t="s">
        <v>41</v>
      </c>
      <c r="C118" s="153">
        <f>C119</f>
        <v>1000</v>
      </c>
      <c r="D118" s="153"/>
      <c r="E118" s="153">
        <f>E119</f>
        <v>1000</v>
      </c>
      <c r="F118" s="153"/>
      <c r="G118" s="153"/>
      <c r="H118" s="153"/>
      <c r="I118" s="153"/>
      <c r="J118" s="153"/>
      <c r="K118" s="153"/>
      <c r="L118" s="153"/>
      <c r="M118" s="153"/>
    </row>
    <row r="119" spans="1:13" ht="12.75">
      <c r="A119" s="108">
        <v>3299</v>
      </c>
      <c r="B119" s="109" t="s">
        <v>41</v>
      </c>
      <c r="C119" s="165">
        <f>E119</f>
        <v>1000</v>
      </c>
      <c r="D119" s="165"/>
      <c r="E119" s="165">
        <v>1000</v>
      </c>
      <c r="F119" s="165"/>
      <c r="G119" s="165"/>
      <c r="H119" s="165"/>
      <c r="I119" s="165"/>
      <c r="J119" s="165"/>
      <c r="K119" s="165"/>
      <c r="L119" s="165"/>
      <c r="M119" s="165"/>
    </row>
    <row r="120" spans="1:13" ht="11.25" customHeight="1">
      <c r="A120" s="108"/>
      <c r="B120" s="109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</row>
    <row r="121" spans="1:13" ht="12.75">
      <c r="A121" s="227" t="s">
        <v>85</v>
      </c>
      <c r="B121" s="228"/>
      <c r="C121" s="143">
        <f>E121</f>
        <v>2500</v>
      </c>
      <c r="D121" s="143">
        <f>D107</f>
        <v>0</v>
      </c>
      <c r="E121" s="143">
        <f>E107</f>
        <v>2500</v>
      </c>
      <c r="F121" s="143">
        <f>F107</f>
        <v>0</v>
      </c>
      <c r="G121" s="143">
        <f>G107</f>
        <v>0</v>
      </c>
      <c r="H121" s="143"/>
      <c r="I121" s="143">
        <f>I107</f>
        <v>0</v>
      </c>
      <c r="J121" s="143">
        <f>J107</f>
        <v>0</v>
      </c>
      <c r="K121" s="143">
        <f>K107</f>
        <v>0</v>
      </c>
      <c r="L121" s="143">
        <f>L107</f>
        <v>2500</v>
      </c>
      <c r="M121" s="143">
        <f>M107</f>
        <v>2500</v>
      </c>
    </row>
    <row r="122" spans="1:13" ht="12.75">
      <c r="A122" s="92"/>
      <c r="B122" s="95"/>
      <c r="C122" s="117"/>
      <c r="D122" s="118"/>
      <c r="E122" s="117"/>
      <c r="F122" s="117"/>
      <c r="G122" s="117"/>
      <c r="H122" s="117"/>
      <c r="I122" s="117"/>
      <c r="J122" s="117"/>
      <c r="K122" s="117"/>
      <c r="L122" s="118"/>
      <c r="M122" s="118"/>
    </row>
    <row r="123" spans="1:13" ht="12.75">
      <c r="A123" s="92"/>
      <c r="B123" s="95"/>
      <c r="C123" s="117"/>
      <c r="D123" s="118"/>
      <c r="E123" s="117"/>
      <c r="F123" s="117"/>
      <c r="G123" s="117"/>
      <c r="H123" s="117"/>
      <c r="I123" s="117"/>
      <c r="J123" s="117"/>
      <c r="K123" s="117"/>
      <c r="L123" s="118"/>
      <c r="M123" s="118"/>
    </row>
    <row r="124" spans="1:13" ht="12.75">
      <c r="A124" s="92"/>
      <c r="B124" s="229" t="s">
        <v>126</v>
      </c>
      <c r="C124" s="230"/>
      <c r="D124" s="230"/>
      <c r="E124" s="230"/>
      <c r="F124" s="117"/>
      <c r="G124" s="117"/>
      <c r="H124" s="117"/>
      <c r="I124" s="117"/>
      <c r="J124" s="117"/>
      <c r="K124" s="117"/>
      <c r="L124" s="118"/>
      <c r="M124" s="118"/>
    </row>
    <row r="125" spans="1:13" ht="12.75">
      <c r="A125" s="92"/>
      <c r="B125" s="223" t="s">
        <v>127</v>
      </c>
      <c r="C125" s="224"/>
      <c r="D125" s="224"/>
      <c r="E125" s="224"/>
      <c r="F125" s="117"/>
      <c r="G125" s="117"/>
      <c r="H125" s="117"/>
      <c r="I125" s="117"/>
      <c r="J125" s="117"/>
      <c r="K125" s="117"/>
      <c r="L125" s="118"/>
      <c r="M125" s="118"/>
    </row>
    <row r="126" spans="1:13" ht="12.75">
      <c r="A126" s="92"/>
      <c r="B126" s="95"/>
      <c r="C126" s="117"/>
      <c r="D126" s="118"/>
      <c r="E126" s="117"/>
      <c r="F126" s="117"/>
      <c r="G126" s="117"/>
      <c r="H126" s="117"/>
      <c r="I126" s="117"/>
      <c r="J126" s="117"/>
      <c r="K126" s="117"/>
      <c r="L126" s="118"/>
      <c r="M126" s="118"/>
    </row>
    <row r="127" spans="1:13" ht="12.75">
      <c r="A127" s="139" t="s">
        <v>123</v>
      </c>
      <c r="B127" s="132" t="s">
        <v>124</v>
      </c>
      <c r="C127" s="145"/>
      <c r="D127" s="145"/>
      <c r="E127" s="145"/>
      <c r="F127" s="145"/>
      <c r="G127" s="145"/>
      <c r="H127" s="145"/>
      <c r="I127" s="145"/>
      <c r="J127" s="145"/>
      <c r="K127" s="145"/>
      <c r="L127" s="133"/>
      <c r="M127" s="133"/>
    </row>
    <row r="128" spans="1:13" ht="25.5">
      <c r="A128" s="125">
        <v>4</v>
      </c>
      <c r="B128" s="126" t="s">
        <v>45</v>
      </c>
      <c r="C128" s="146">
        <f>C129</f>
        <v>100000</v>
      </c>
      <c r="D128" s="146">
        <f>D129</f>
        <v>0</v>
      </c>
      <c r="E128" s="146">
        <f>E129</f>
        <v>100000</v>
      </c>
      <c r="F128" s="147">
        <f>F143</f>
        <v>0</v>
      </c>
      <c r="G128" s="146">
        <f>G129</f>
        <v>0</v>
      </c>
      <c r="H128" s="147">
        <f>H143</f>
        <v>0</v>
      </c>
      <c r="I128" s="146">
        <f>I129</f>
        <v>0</v>
      </c>
      <c r="J128" s="147">
        <f>J143</f>
        <v>0</v>
      </c>
      <c r="K128" s="147">
        <f>K143</f>
        <v>0</v>
      </c>
      <c r="L128" s="146">
        <f>L129</f>
        <v>100000</v>
      </c>
      <c r="M128" s="146">
        <f>M129</f>
        <v>100000</v>
      </c>
    </row>
    <row r="129" spans="1:13" ht="25.5">
      <c r="A129" s="129">
        <v>42</v>
      </c>
      <c r="B129" s="130" t="s">
        <v>116</v>
      </c>
      <c r="C129" s="148">
        <f>C130</f>
        <v>100000</v>
      </c>
      <c r="D129" s="148"/>
      <c r="E129" s="148">
        <f>E130</f>
        <v>100000</v>
      </c>
      <c r="F129" s="148"/>
      <c r="G129" s="148">
        <f>G130</f>
        <v>0</v>
      </c>
      <c r="H129" s="148"/>
      <c r="I129" s="148"/>
      <c r="J129" s="148"/>
      <c r="K129" s="148"/>
      <c r="L129" s="148">
        <f>C129</f>
        <v>100000</v>
      </c>
      <c r="M129" s="148">
        <f>L129</f>
        <v>100000</v>
      </c>
    </row>
    <row r="130" spans="1:13" ht="12.75">
      <c r="A130" s="152">
        <v>421</v>
      </c>
      <c r="B130" s="154" t="s">
        <v>128</v>
      </c>
      <c r="C130" s="153">
        <f>C131</f>
        <v>100000</v>
      </c>
      <c r="D130" s="153"/>
      <c r="E130" s="153">
        <f>E131</f>
        <v>100000</v>
      </c>
      <c r="F130" s="153"/>
      <c r="G130" s="153"/>
      <c r="H130" s="153"/>
      <c r="I130" s="153"/>
      <c r="J130" s="153"/>
      <c r="K130" s="153"/>
      <c r="L130" s="153">
        <f>C130</f>
        <v>100000</v>
      </c>
      <c r="M130" s="153">
        <f>L130</f>
        <v>100000</v>
      </c>
    </row>
    <row r="131" spans="1:13" ht="12.75">
      <c r="A131" s="108">
        <v>4212</v>
      </c>
      <c r="B131" s="109" t="s">
        <v>129</v>
      </c>
      <c r="C131" s="165">
        <v>100000</v>
      </c>
      <c r="D131" s="165"/>
      <c r="E131" s="165">
        <v>100000</v>
      </c>
      <c r="F131" s="165"/>
      <c r="G131" s="165"/>
      <c r="H131" s="165"/>
      <c r="I131" s="165"/>
      <c r="J131" s="165"/>
      <c r="K131" s="165"/>
      <c r="L131" s="165">
        <f>C131</f>
        <v>100000</v>
      </c>
      <c r="M131" s="165">
        <v>100000</v>
      </c>
    </row>
    <row r="132" spans="1:13" ht="12.75">
      <c r="A132" s="108"/>
      <c r="B132" s="109"/>
      <c r="C132" s="165"/>
      <c r="D132" s="165"/>
      <c r="E132" s="165"/>
      <c r="F132" s="165"/>
      <c r="G132" s="165"/>
      <c r="H132" s="165"/>
      <c r="I132" s="165"/>
      <c r="J132" s="165"/>
      <c r="K132" s="165"/>
      <c r="L132" s="163"/>
      <c r="M132" s="163"/>
    </row>
    <row r="133" spans="1:13" ht="12.75">
      <c r="A133" s="92"/>
      <c r="B133" s="95"/>
      <c r="C133" s="117"/>
      <c r="D133" s="118"/>
      <c r="E133" s="117"/>
      <c r="F133" s="117"/>
      <c r="G133" s="117"/>
      <c r="H133" s="117"/>
      <c r="I133" s="117"/>
      <c r="J133" s="117"/>
      <c r="K133" s="117"/>
      <c r="L133" s="118"/>
      <c r="M133" s="118"/>
    </row>
    <row r="134" spans="1:13" ht="12.75">
      <c r="A134" s="92"/>
      <c r="B134" s="95"/>
      <c r="C134" s="117"/>
      <c r="D134" s="118"/>
      <c r="E134" s="117"/>
      <c r="F134" s="117"/>
      <c r="G134" s="117"/>
      <c r="H134" s="117"/>
      <c r="I134" s="117"/>
      <c r="J134" s="117"/>
      <c r="K134" s="117"/>
      <c r="L134" s="118"/>
      <c r="M134" s="118"/>
    </row>
    <row r="135" spans="1:13" ht="12.75">
      <c r="A135" s="92"/>
      <c r="B135" s="95"/>
      <c r="C135" s="117"/>
      <c r="D135" s="118"/>
      <c r="E135" s="117"/>
      <c r="F135" s="117"/>
      <c r="G135" s="117"/>
      <c r="H135" s="117"/>
      <c r="I135" s="117"/>
      <c r="J135" s="117"/>
      <c r="K135" s="117"/>
      <c r="L135" s="118"/>
      <c r="M135" s="118"/>
    </row>
    <row r="136" spans="1:13" ht="12.75">
      <c r="A136" s="92"/>
      <c r="B136" s="95"/>
      <c r="C136" s="117"/>
      <c r="D136" s="118"/>
      <c r="E136" s="117"/>
      <c r="F136" s="117"/>
      <c r="G136" s="117"/>
      <c r="H136" s="117"/>
      <c r="I136" s="117"/>
      <c r="J136" s="117"/>
      <c r="K136" s="117"/>
      <c r="L136" s="118"/>
      <c r="M136" s="118"/>
    </row>
    <row r="137" spans="1:13" ht="12.75">
      <c r="A137" s="92"/>
      <c r="B137" s="95"/>
      <c r="C137" s="117"/>
      <c r="D137" s="118"/>
      <c r="E137" s="117"/>
      <c r="F137" s="117"/>
      <c r="G137" s="117"/>
      <c r="H137" s="117"/>
      <c r="I137" s="117"/>
      <c r="J137" s="117"/>
      <c r="K137" s="117"/>
      <c r="L137" s="118"/>
      <c r="M137" s="118"/>
    </row>
    <row r="138" spans="1:13" ht="12.75">
      <c r="A138" s="92"/>
      <c r="B138" s="95"/>
      <c r="C138" s="117"/>
      <c r="D138" s="118"/>
      <c r="E138" s="117"/>
      <c r="F138" s="117"/>
      <c r="G138" s="117"/>
      <c r="H138" s="117"/>
      <c r="I138" s="117"/>
      <c r="J138" s="117"/>
      <c r="K138" s="117"/>
      <c r="L138" s="118"/>
      <c r="M138" s="118"/>
    </row>
    <row r="139" spans="1:13" ht="12.75">
      <c r="A139" s="92"/>
      <c r="B139" s="95"/>
      <c r="C139" s="117"/>
      <c r="D139" s="118"/>
      <c r="E139" s="117"/>
      <c r="F139" s="117"/>
      <c r="G139" s="117"/>
      <c r="H139" s="117"/>
      <c r="I139" s="117"/>
      <c r="J139" s="117"/>
      <c r="K139" s="117"/>
      <c r="L139" s="118"/>
      <c r="M139" s="118"/>
    </row>
    <row r="140" spans="1:13" ht="12.75">
      <c r="A140" s="92"/>
      <c r="B140" s="95"/>
      <c r="C140" s="117"/>
      <c r="D140" s="118"/>
      <c r="E140" s="117"/>
      <c r="F140" s="117"/>
      <c r="G140" s="117"/>
      <c r="H140" s="117"/>
      <c r="I140" s="117"/>
      <c r="J140" s="117"/>
      <c r="K140" s="117"/>
      <c r="L140" s="118"/>
      <c r="M140" s="118"/>
    </row>
    <row r="141" spans="1:13" ht="12.75">
      <c r="A141" s="92"/>
      <c r="B141" s="229" t="s">
        <v>102</v>
      </c>
      <c r="C141" s="230"/>
      <c r="D141" s="230"/>
      <c r="E141" s="230"/>
      <c r="F141" s="117"/>
      <c r="G141" s="117"/>
      <c r="H141" s="117"/>
      <c r="I141" s="117"/>
      <c r="J141" s="117"/>
      <c r="K141" s="117"/>
      <c r="L141" s="118"/>
      <c r="M141" s="118"/>
    </row>
    <row r="142" spans="1:13" ht="12.75">
      <c r="A142" s="92"/>
      <c r="B142" s="223" t="s">
        <v>131</v>
      </c>
      <c r="C142" s="224"/>
      <c r="D142" s="224"/>
      <c r="E142" s="224"/>
      <c r="F142" s="117"/>
      <c r="G142" s="117"/>
      <c r="H142" s="117"/>
      <c r="I142" s="117"/>
      <c r="J142" s="117"/>
      <c r="K142" s="117"/>
      <c r="L142" s="118"/>
      <c r="M142" s="118"/>
    </row>
    <row r="143" spans="1:13" ht="12.75">
      <c r="A143" s="92"/>
      <c r="B143" s="95"/>
      <c r="C143" s="117"/>
      <c r="D143" s="118"/>
      <c r="E143" s="117"/>
      <c r="F143" s="117"/>
      <c r="G143" s="117"/>
      <c r="H143" s="117"/>
      <c r="I143" s="117"/>
      <c r="J143" s="117"/>
      <c r="K143" s="117"/>
      <c r="L143" s="118"/>
      <c r="M143" s="118"/>
    </row>
    <row r="144" spans="1:13" ht="12.75">
      <c r="A144" s="139" t="s">
        <v>123</v>
      </c>
      <c r="B144" s="132" t="s">
        <v>124</v>
      </c>
      <c r="C144" s="145"/>
      <c r="D144" s="145"/>
      <c r="E144" s="145"/>
      <c r="F144" s="145"/>
      <c r="G144" s="145"/>
      <c r="H144" s="145"/>
      <c r="I144" s="145"/>
      <c r="J144" s="145"/>
      <c r="K144" s="145"/>
      <c r="L144" s="133"/>
      <c r="M144" s="133"/>
    </row>
    <row r="145" spans="1:13" ht="12.75" customHeight="1">
      <c r="A145" s="125">
        <v>4</v>
      </c>
      <c r="B145" s="126" t="s">
        <v>45</v>
      </c>
      <c r="C145" s="146">
        <f>D145+E145+F145+G145+H145+I145+J145+K145</f>
        <v>223200</v>
      </c>
      <c r="D145" s="146">
        <f>D146</f>
        <v>2500</v>
      </c>
      <c r="E145" s="146">
        <f>E146</f>
        <v>210000</v>
      </c>
      <c r="F145" s="147">
        <f>F159</f>
        <v>0</v>
      </c>
      <c r="G145" s="146">
        <f>G146</f>
        <v>10000</v>
      </c>
      <c r="H145" s="147">
        <f>H159</f>
        <v>0</v>
      </c>
      <c r="I145" s="146">
        <f>I146</f>
        <v>700</v>
      </c>
      <c r="J145" s="147">
        <f>J159</f>
        <v>0</v>
      </c>
      <c r="K145" s="147">
        <f>K159</f>
        <v>0</v>
      </c>
      <c r="L145" s="146">
        <f>L146</f>
        <v>13200</v>
      </c>
      <c r="M145" s="146">
        <f>M146</f>
        <v>13200</v>
      </c>
    </row>
    <row r="146" spans="1:13" ht="12.75" customHeight="1">
      <c r="A146" s="129">
        <v>42</v>
      </c>
      <c r="B146" s="130" t="s">
        <v>116</v>
      </c>
      <c r="C146" s="148">
        <f>D146+E146+F146+G146+H146+I146+J146+K146</f>
        <v>223200</v>
      </c>
      <c r="D146" s="148">
        <f>D152</f>
        <v>2500</v>
      </c>
      <c r="E146" s="148">
        <f>E147+E152</f>
        <v>210000</v>
      </c>
      <c r="F146" s="148"/>
      <c r="G146" s="148">
        <f>G147</f>
        <v>10000</v>
      </c>
      <c r="H146" s="148"/>
      <c r="I146" s="148">
        <f>I152</f>
        <v>700</v>
      </c>
      <c r="J146" s="148"/>
      <c r="K146" s="148"/>
      <c r="L146" s="131">
        <f>G146+D146+I146</f>
        <v>13200</v>
      </c>
      <c r="M146" s="131">
        <f>L146</f>
        <v>13200</v>
      </c>
    </row>
    <row r="147" spans="1:13" ht="12.75">
      <c r="A147" s="152">
        <v>422</v>
      </c>
      <c r="B147" s="154" t="s">
        <v>44</v>
      </c>
      <c r="C147" s="153">
        <f>D147+E147+F147+G147+H147+I147+J147+K147</f>
        <v>220000</v>
      </c>
      <c r="D147" s="153"/>
      <c r="E147" s="153">
        <f>E148+E149+E150+E151</f>
        <v>210000</v>
      </c>
      <c r="F147" s="153"/>
      <c r="G147" s="153">
        <f>G151</f>
        <v>10000</v>
      </c>
      <c r="H147" s="153"/>
      <c r="I147" s="153"/>
      <c r="J147" s="153"/>
      <c r="K147" s="153"/>
      <c r="L147" s="128">
        <f>G147</f>
        <v>10000</v>
      </c>
      <c r="M147" s="128">
        <f>L147</f>
        <v>10000</v>
      </c>
    </row>
    <row r="148" spans="1:13" ht="12.75">
      <c r="A148" s="108">
        <v>4221</v>
      </c>
      <c r="B148" s="109" t="s">
        <v>117</v>
      </c>
      <c r="C148" s="165"/>
      <c r="D148" s="165"/>
      <c r="E148" s="165">
        <v>210000</v>
      </c>
      <c r="F148" s="165"/>
      <c r="G148" s="165"/>
      <c r="H148" s="165"/>
      <c r="I148" s="165"/>
      <c r="J148" s="165"/>
      <c r="K148" s="165"/>
      <c r="L148" s="163"/>
      <c r="M148" s="163"/>
    </row>
    <row r="149" spans="1:13" ht="12.75">
      <c r="A149" s="108">
        <v>4222</v>
      </c>
      <c r="B149" s="109" t="s">
        <v>121</v>
      </c>
      <c r="C149" s="165"/>
      <c r="D149" s="165"/>
      <c r="E149" s="165"/>
      <c r="F149" s="165"/>
      <c r="G149" s="165"/>
      <c r="H149" s="165"/>
      <c r="I149" s="165"/>
      <c r="J149" s="165"/>
      <c r="K149" s="165"/>
      <c r="L149" s="163"/>
      <c r="M149" s="163"/>
    </row>
    <row r="150" spans="1:13" ht="12.75">
      <c r="A150" s="108">
        <v>4226</v>
      </c>
      <c r="B150" s="109" t="s">
        <v>122</v>
      </c>
      <c r="C150" s="165"/>
      <c r="D150" s="165"/>
      <c r="E150" s="165"/>
      <c r="F150" s="165"/>
      <c r="G150" s="165"/>
      <c r="H150" s="165"/>
      <c r="I150" s="165"/>
      <c r="J150" s="165"/>
      <c r="K150" s="165"/>
      <c r="L150" s="163"/>
      <c r="M150" s="163"/>
    </row>
    <row r="151" spans="1:13" ht="12.75">
      <c r="A151" s="108">
        <v>4227</v>
      </c>
      <c r="B151" s="109" t="s">
        <v>118</v>
      </c>
      <c r="C151" s="165">
        <f>D151+E151+F151+G151+H151+I151+J151+K151</f>
        <v>10000</v>
      </c>
      <c r="D151" s="165"/>
      <c r="E151" s="165"/>
      <c r="F151" s="165"/>
      <c r="G151" s="165">
        <v>10000</v>
      </c>
      <c r="H151" s="165"/>
      <c r="I151" s="165"/>
      <c r="J151" s="165"/>
      <c r="K151" s="165"/>
      <c r="L151" s="163">
        <f>G151</f>
        <v>10000</v>
      </c>
      <c r="M151" s="163">
        <f>L151</f>
        <v>10000</v>
      </c>
    </row>
    <row r="152" spans="1:13" ht="25.5">
      <c r="A152" s="152">
        <v>424</v>
      </c>
      <c r="B152" s="110" t="s">
        <v>47</v>
      </c>
      <c r="C152" s="153">
        <f>D152+E152+F152+G152+H152+I152</f>
        <v>3200</v>
      </c>
      <c r="D152" s="153">
        <f>D153</f>
        <v>2500</v>
      </c>
      <c r="E152" s="153">
        <f>E153</f>
        <v>0</v>
      </c>
      <c r="F152" s="153"/>
      <c r="G152" s="153"/>
      <c r="H152" s="153"/>
      <c r="I152" s="153">
        <f>I153</f>
        <v>700</v>
      </c>
      <c r="J152" s="153"/>
      <c r="K152" s="153"/>
      <c r="L152" s="128">
        <f>C152</f>
        <v>3200</v>
      </c>
      <c r="M152" s="128">
        <f aca="true" t="shared" si="18" ref="M152:M163">L152</f>
        <v>3200</v>
      </c>
    </row>
    <row r="153" spans="1:13" ht="12.75">
      <c r="A153" s="114">
        <v>4241</v>
      </c>
      <c r="B153" s="134" t="s">
        <v>73</v>
      </c>
      <c r="C153" s="115">
        <f>D153+E153+F153+G153+H153+I153</f>
        <v>3200</v>
      </c>
      <c r="D153" s="115">
        <v>2500</v>
      </c>
      <c r="E153" s="115">
        <v>0</v>
      </c>
      <c r="F153" s="115"/>
      <c r="G153" s="115"/>
      <c r="H153" s="115"/>
      <c r="I153" s="115">
        <v>700</v>
      </c>
      <c r="J153" s="115"/>
      <c r="K153" s="115"/>
      <c r="L153" s="116">
        <f>D153+I153</f>
        <v>3200</v>
      </c>
      <c r="M153" s="116">
        <f t="shared" si="18"/>
        <v>3200</v>
      </c>
    </row>
    <row r="154" spans="1:13" ht="12.75">
      <c r="A154" s="119"/>
      <c r="B154" s="155"/>
      <c r="C154" s="120"/>
      <c r="D154" s="120"/>
      <c r="E154" s="120"/>
      <c r="F154" s="120"/>
      <c r="G154" s="120"/>
      <c r="H154" s="120"/>
      <c r="I154" s="120"/>
      <c r="J154" s="120"/>
      <c r="K154" s="120"/>
      <c r="L154" s="121"/>
      <c r="M154" s="121"/>
    </row>
    <row r="155" spans="1:13" ht="12.75">
      <c r="A155" s="119"/>
      <c r="B155" s="155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</row>
    <row r="156" spans="1:13" ht="12.75">
      <c r="A156" s="92"/>
      <c r="B156" s="14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</row>
    <row r="157" spans="1:13" ht="12.75" customHeight="1">
      <c r="A157" s="92"/>
      <c r="B157" s="14" t="s">
        <v>130</v>
      </c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</row>
    <row r="158" spans="1:13" ht="12.75" customHeight="1">
      <c r="A158" s="139" t="s">
        <v>134</v>
      </c>
      <c r="B158" s="132" t="s">
        <v>135</v>
      </c>
      <c r="C158" s="145"/>
      <c r="D158" s="145"/>
      <c r="E158" s="145"/>
      <c r="F158" s="145"/>
      <c r="G158" s="145"/>
      <c r="H158" s="145"/>
      <c r="I158" s="145"/>
      <c r="J158" s="145"/>
      <c r="K158" s="145"/>
      <c r="L158" s="133"/>
      <c r="M158" s="133"/>
    </row>
    <row r="159" spans="1:13" ht="25.5">
      <c r="A159" s="172">
        <v>45</v>
      </c>
      <c r="B159" s="173" t="s">
        <v>79</v>
      </c>
      <c r="C159" s="174">
        <f>C160+C162</f>
        <v>20000</v>
      </c>
      <c r="D159" s="174"/>
      <c r="E159" s="174">
        <f>E160+E162</f>
        <v>20000</v>
      </c>
      <c r="F159" s="174"/>
      <c r="G159" s="174"/>
      <c r="H159" s="174"/>
      <c r="I159" s="174"/>
      <c r="J159" s="174"/>
      <c r="K159" s="174"/>
      <c r="L159" s="174">
        <f>C159</f>
        <v>20000</v>
      </c>
      <c r="M159" s="174">
        <f t="shared" si="18"/>
        <v>20000</v>
      </c>
    </row>
    <row r="160" spans="1:13" ht="12.75">
      <c r="A160" s="152">
        <v>451</v>
      </c>
      <c r="B160" s="154" t="s">
        <v>80</v>
      </c>
      <c r="C160" s="153">
        <f>C161</f>
        <v>20000</v>
      </c>
      <c r="D160" s="153"/>
      <c r="E160" s="153">
        <f>E161</f>
        <v>20000</v>
      </c>
      <c r="F160" s="153"/>
      <c r="G160" s="153"/>
      <c r="H160" s="153"/>
      <c r="I160" s="153"/>
      <c r="J160" s="153"/>
      <c r="K160" s="153"/>
      <c r="L160" s="153">
        <f>C160</f>
        <v>20000</v>
      </c>
      <c r="M160" s="153">
        <f t="shared" si="18"/>
        <v>20000</v>
      </c>
    </row>
    <row r="161" spans="1:13" ht="12.75">
      <c r="A161" s="108">
        <v>4511</v>
      </c>
      <c r="B161" s="151" t="s">
        <v>80</v>
      </c>
      <c r="C161" s="112">
        <f>D161+E161+F161+G161+H161+I161+J161+K161</f>
        <v>20000</v>
      </c>
      <c r="D161" s="112"/>
      <c r="E161" s="112">
        <v>20000</v>
      </c>
      <c r="F161" s="112"/>
      <c r="G161" s="112"/>
      <c r="H161" s="112"/>
      <c r="I161" s="112"/>
      <c r="J161" s="112"/>
      <c r="K161" s="112"/>
      <c r="L161" s="112">
        <f>C161</f>
        <v>20000</v>
      </c>
      <c r="M161" s="112">
        <f t="shared" si="18"/>
        <v>20000</v>
      </c>
    </row>
    <row r="162" spans="1:13" ht="12.75">
      <c r="A162" s="152">
        <v>452</v>
      </c>
      <c r="B162" s="110" t="s">
        <v>81</v>
      </c>
      <c r="C162" s="153">
        <f>C163</f>
        <v>0</v>
      </c>
      <c r="D162" s="153"/>
      <c r="E162" s="153">
        <f>E163</f>
        <v>0</v>
      </c>
      <c r="F162" s="153"/>
      <c r="G162" s="153"/>
      <c r="H162" s="153"/>
      <c r="I162" s="153"/>
      <c r="J162" s="153"/>
      <c r="K162" s="153"/>
      <c r="L162" s="153">
        <f>C162</f>
        <v>0</v>
      </c>
      <c r="M162" s="153">
        <f t="shared" si="18"/>
        <v>0</v>
      </c>
    </row>
    <row r="163" spans="1:13" ht="12.75">
      <c r="A163" s="108">
        <v>4521</v>
      </c>
      <c r="B163" s="109" t="s">
        <v>81</v>
      </c>
      <c r="C163" s="112"/>
      <c r="D163" s="112"/>
      <c r="E163" s="112"/>
      <c r="F163" s="112"/>
      <c r="G163" s="112"/>
      <c r="H163" s="112"/>
      <c r="I163" s="112"/>
      <c r="J163" s="112"/>
      <c r="K163" s="112"/>
      <c r="L163" s="112">
        <f>C163</f>
        <v>0</v>
      </c>
      <c r="M163" s="112">
        <f t="shared" si="18"/>
        <v>0</v>
      </c>
    </row>
    <row r="164" spans="1:13" ht="12.75">
      <c r="A164" s="92"/>
      <c r="B164" s="14"/>
      <c r="C164" s="117"/>
      <c r="D164" s="117"/>
      <c r="E164" s="117"/>
      <c r="F164" s="117"/>
      <c r="G164" s="117"/>
      <c r="H164" s="117"/>
      <c r="I164" s="117"/>
      <c r="J164" s="117"/>
      <c r="K164" s="117"/>
      <c r="L164" s="118"/>
      <c r="M164" s="118"/>
    </row>
    <row r="165" spans="1:13" ht="12.75">
      <c r="A165" s="92"/>
      <c r="B165" s="14"/>
      <c r="C165" s="117"/>
      <c r="D165" s="117"/>
      <c r="E165" s="117"/>
      <c r="F165" s="117"/>
      <c r="G165" s="117"/>
      <c r="H165" s="117"/>
      <c r="I165" s="117"/>
      <c r="J165" s="117"/>
      <c r="K165" s="117"/>
      <c r="L165" s="118"/>
      <c r="M165" s="118"/>
    </row>
    <row r="166" spans="1:13" ht="12.75">
      <c r="A166" s="92"/>
      <c r="B166" s="14"/>
      <c r="C166" s="117"/>
      <c r="D166" s="117"/>
      <c r="E166" s="117"/>
      <c r="F166" s="117"/>
      <c r="G166" s="117"/>
      <c r="H166" s="117"/>
      <c r="I166" s="117"/>
      <c r="J166" s="117"/>
      <c r="K166" s="117"/>
      <c r="L166" s="118"/>
      <c r="M166" s="118"/>
    </row>
    <row r="167" spans="1:13" ht="12.75">
      <c r="A167" s="92"/>
      <c r="B167" s="229" t="s">
        <v>132</v>
      </c>
      <c r="C167" s="230"/>
      <c r="D167" s="230"/>
      <c r="E167" s="230"/>
      <c r="F167" s="230"/>
      <c r="G167" s="230"/>
      <c r="H167" s="230"/>
      <c r="I167" s="230"/>
      <c r="J167" s="230"/>
      <c r="K167" s="230"/>
      <c r="L167" s="230"/>
      <c r="M167" s="230"/>
    </row>
    <row r="168" spans="1:13" ht="12.75" customHeight="1">
      <c r="A168" s="92"/>
      <c r="B168" s="14" t="s">
        <v>130</v>
      </c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</row>
    <row r="169" spans="1:13" ht="12.75" customHeight="1">
      <c r="A169" s="139" t="s">
        <v>134</v>
      </c>
      <c r="B169" s="132" t="s">
        <v>135</v>
      </c>
      <c r="C169" s="145"/>
      <c r="D169" s="145"/>
      <c r="E169" s="145"/>
      <c r="F169" s="145"/>
      <c r="G169" s="145"/>
      <c r="H169" s="145"/>
      <c r="I169" s="145"/>
      <c r="J169" s="145"/>
      <c r="K169" s="145"/>
      <c r="L169" s="133"/>
      <c r="M169" s="133"/>
    </row>
    <row r="170" spans="1:13" ht="12.75">
      <c r="A170" s="172">
        <v>32</v>
      </c>
      <c r="B170" s="173" t="s">
        <v>37</v>
      </c>
      <c r="C170" s="174">
        <f>C171</f>
        <v>50000</v>
      </c>
      <c r="D170" s="174"/>
      <c r="E170" s="174">
        <f>E171</f>
        <v>50000</v>
      </c>
      <c r="F170" s="174"/>
      <c r="G170" s="174"/>
      <c r="H170" s="174"/>
      <c r="I170" s="174"/>
      <c r="J170" s="174"/>
      <c r="K170" s="174"/>
      <c r="L170" s="174">
        <f>C170</f>
        <v>50000</v>
      </c>
      <c r="M170" s="174">
        <f>L170</f>
        <v>50000</v>
      </c>
    </row>
    <row r="171" spans="1:13" ht="12.75">
      <c r="A171" s="152">
        <v>323</v>
      </c>
      <c r="B171" s="154" t="s">
        <v>40</v>
      </c>
      <c r="C171" s="153">
        <f>C172</f>
        <v>50000</v>
      </c>
      <c r="D171" s="153"/>
      <c r="E171" s="153">
        <f>E172</f>
        <v>50000</v>
      </c>
      <c r="F171" s="153"/>
      <c r="G171" s="153"/>
      <c r="H171" s="153"/>
      <c r="I171" s="153"/>
      <c r="J171" s="153"/>
      <c r="K171" s="153"/>
      <c r="L171" s="153">
        <f>C171</f>
        <v>50000</v>
      </c>
      <c r="M171" s="153">
        <f>L171</f>
        <v>50000</v>
      </c>
    </row>
    <row r="172" spans="1:13" ht="12.75">
      <c r="A172" s="108">
        <v>3232</v>
      </c>
      <c r="B172" s="151" t="s">
        <v>133</v>
      </c>
      <c r="C172" s="112">
        <f>D172+E172+F172+G172+H172+I172+J172+K172</f>
        <v>50000</v>
      </c>
      <c r="D172" s="112"/>
      <c r="E172" s="112">
        <v>50000</v>
      </c>
      <c r="F172" s="112"/>
      <c r="G172" s="112"/>
      <c r="H172" s="112"/>
      <c r="I172" s="112"/>
      <c r="J172" s="112"/>
      <c r="K172" s="112"/>
      <c r="L172" s="112">
        <f>C172</f>
        <v>50000</v>
      </c>
      <c r="M172" s="112">
        <f>L172</f>
        <v>50000</v>
      </c>
    </row>
    <row r="173" spans="1:13" ht="12.75">
      <c r="A173" s="108"/>
      <c r="B173" s="109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</row>
    <row r="174" spans="1:13" ht="12.75">
      <c r="A174" s="92"/>
      <c r="B174" s="14"/>
      <c r="C174" s="117"/>
      <c r="D174" s="117"/>
      <c r="E174" s="117"/>
      <c r="F174" s="117"/>
      <c r="G174" s="117"/>
      <c r="H174" s="117"/>
      <c r="I174" s="117"/>
      <c r="J174" s="117"/>
      <c r="K174" s="117"/>
      <c r="L174" s="118"/>
      <c r="M174" s="118"/>
    </row>
    <row r="175" spans="1:13" ht="12.75">
      <c r="A175" s="92"/>
      <c r="B175" s="14"/>
      <c r="C175" s="117"/>
      <c r="D175" s="117"/>
      <c r="E175" s="117"/>
      <c r="F175" s="117"/>
      <c r="G175" s="117"/>
      <c r="H175" s="117"/>
      <c r="I175" s="117"/>
      <c r="J175" s="117"/>
      <c r="K175" s="117"/>
      <c r="L175" s="118"/>
      <c r="M175" s="118"/>
    </row>
    <row r="176" spans="1:13" ht="12.75">
      <c r="A176" s="136"/>
      <c r="B176" s="142" t="s">
        <v>74</v>
      </c>
      <c r="C176" s="149">
        <f>C100+C145+C121+C170+C159+C128</f>
        <v>10789589</v>
      </c>
      <c r="D176" s="137">
        <f>D100+D145</f>
        <v>8819532</v>
      </c>
      <c r="E176" s="137">
        <f>E145+E100+E121+E170+E159+E128</f>
        <v>1058153</v>
      </c>
      <c r="F176" s="137">
        <f>F100</f>
        <v>25000</v>
      </c>
      <c r="G176" s="137">
        <f>G100+G145</f>
        <v>670900</v>
      </c>
      <c r="H176" s="137">
        <f>H100</f>
        <v>211804</v>
      </c>
      <c r="I176" s="137">
        <f>I100+I145</f>
        <v>4200</v>
      </c>
      <c r="J176" s="150"/>
      <c r="K176" s="150"/>
      <c r="L176" s="137">
        <f>C176</f>
        <v>10789589</v>
      </c>
      <c r="M176" s="137">
        <f>L176</f>
        <v>10789589</v>
      </c>
    </row>
    <row r="177" spans="1:13" ht="12.75">
      <c r="A177" s="92"/>
      <c r="B177" s="14"/>
      <c r="C177" s="117"/>
      <c r="D177" s="117"/>
      <c r="E177" s="117"/>
      <c r="F177" s="117"/>
      <c r="G177" s="117"/>
      <c r="H177" s="117"/>
      <c r="I177" s="117"/>
      <c r="J177" s="117"/>
      <c r="K177" s="117"/>
      <c r="L177" s="118"/>
      <c r="M177" s="118"/>
    </row>
    <row r="178" spans="1:13" ht="12.75">
      <c r="A178" s="92"/>
      <c r="B178" s="14"/>
      <c r="C178" s="117"/>
      <c r="D178" s="117"/>
      <c r="E178" s="117"/>
      <c r="F178" s="117"/>
      <c r="G178" s="117"/>
      <c r="H178" s="117"/>
      <c r="I178" s="117"/>
      <c r="J178" s="117"/>
      <c r="K178" s="117"/>
      <c r="L178" s="118"/>
      <c r="M178" s="118"/>
    </row>
    <row r="179" spans="1:13" ht="12.75">
      <c r="A179" s="92"/>
      <c r="B179" s="223" t="s">
        <v>136</v>
      </c>
      <c r="C179" s="224"/>
      <c r="D179" s="224"/>
      <c r="E179" s="224"/>
      <c r="F179" s="224"/>
      <c r="G179" s="224"/>
      <c r="H179" s="224"/>
      <c r="I179" s="224"/>
      <c r="J179" s="224"/>
      <c r="K179" s="224"/>
      <c r="L179" s="224"/>
      <c r="M179" s="224"/>
    </row>
    <row r="180" spans="1:13" ht="12.75">
      <c r="A180" s="92"/>
      <c r="B180" s="223" t="s">
        <v>115</v>
      </c>
      <c r="C180" s="224"/>
      <c r="D180" s="224"/>
      <c r="E180" s="224"/>
      <c r="F180" s="224"/>
      <c r="G180" s="224"/>
      <c r="H180" s="224"/>
      <c r="I180" s="224"/>
      <c r="J180" s="224"/>
      <c r="K180" s="224"/>
      <c r="L180" s="224"/>
      <c r="M180" s="224"/>
    </row>
    <row r="181" spans="1:14" ht="12.75">
      <c r="A181" s="92"/>
      <c r="B181" s="14"/>
      <c r="C181" s="117"/>
      <c r="D181" s="117"/>
      <c r="E181" s="117"/>
      <c r="F181" s="117"/>
      <c r="G181" s="117"/>
      <c r="H181" s="117"/>
      <c r="I181" s="117"/>
      <c r="J181" s="117"/>
      <c r="K181" s="117"/>
      <c r="L181" s="233" t="s">
        <v>138</v>
      </c>
      <c r="M181" s="224"/>
      <c r="N181" s="224"/>
    </row>
    <row r="182" spans="1:13" ht="12.75">
      <c r="A182" s="92"/>
      <c r="B182" s="14" t="s">
        <v>137</v>
      </c>
      <c r="C182" s="117"/>
      <c r="D182" s="117"/>
      <c r="E182" s="117"/>
      <c r="F182" s="117"/>
      <c r="G182" s="117"/>
      <c r="H182" s="117"/>
      <c r="I182" s="117"/>
      <c r="J182" s="117"/>
      <c r="K182" s="117"/>
      <c r="L182" s="234" t="s">
        <v>139</v>
      </c>
      <c r="M182" s="235"/>
    </row>
    <row r="183" spans="1:13" ht="12.75">
      <c r="A183" s="92"/>
      <c r="B183" s="14"/>
      <c r="C183" s="117"/>
      <c r="D183" s="117"/>
      <c r="E183" s="117"/>
      <c r="F183" s="117"/>
      <c r="G183" s="117"/>
      <c r="H183" s="117"/>
      <c r="I183" s="117"/>
      <c r="J183" s="117"/>
      <c r="K183" s="117"/>
      <c r="L183" s="118"/>
      <c r="M183" s="118"/>
    </row>
    <row r="184" spans="1:13" ht="12.75">
      <c r="A184" s="92"/>
      <c r="B184" s="14"/>
      <c r="C184" s="117"/>
      <c r="D184" s="117"/>
      <c r="E184" s="117"/>
      <c r="F184" s="117"/>
      <c r="G184" s="117"/>
      <c r="H184" s="117"/>
      <c r="I184" s="117"/>
      <c r="J184" s="117"/>
      <c r="K184" s="117"/>
      <c r="L184" s="118"/>
      <c r="M184" s="118"/>
    </row>
    <row r="185" spans="1:13" ht="12.75">
      <c r="A185" s="92"/>
      <c r="B185" s="14"/>
      <c r="C185" s="117"/>
      <c r="D185" s="117"/>
      <c r="E185" s="117"/>
      <c r="F185" s="117"/>
      <c r="G185" s="117"/>
      <c r="H185" s="117"/>
      <c r="I185" s="117"/>
      <c r="J185" s="117"/>
      <c r="K185" s="117"/>
      <c r="L185" s="118"/>
      <c r="M185" s="118"/>
    </row>
    <row r="186" spans="1:13" ht="15" customHeight="1">
      <c r="A186" s="93"/>
      <c r="B186" s="107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ht="12.75">
      <c r="A187" s="103"/>
      <c r="B187" s="231"/>
      <c r="C187" s="224"/>
      <c r="D187" s="224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ht="12.75">
      <c r="A188" s="93"/>
      <c r="B188" s="95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</row>
    <row r="189" spans="1:13" ht="12.75">
      <c r="A189" s="93"/>
      <c r="B189" s="95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</row>
    <row r="190" spans="1:13" ht="12.75">
      <c r="A190" s="92"/>
      <c r="B190" s="14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</row>
    <row r="191" spans="1:13" ht="12.75">
      <c r="A191" s="92"/>
      <c r="B191" s="14"/>
      <c r="C191" s="117"/>
      <c r="D191" s="117"/>
      <c r="E191" s="117"/>
      <c r="F191" s="117"/>
      <c r="G191" s="117"/>
      <c r="H191" s="117"/>
      <c r="I191" s="117"/>
      <c r="J191" s="117"/>
      <c r="K191" s="117"/>
      <c r="L191" s="118"/>
      <c r="M191" s="118"/>
    </row>
    <row r="192" spans="1:13" ht="12.75">
      <c r="A192" s="92"/>
      <c r="B192" s="14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</row>
    <row r="193" spans="1:13" ht="12.75">
      <c r="A193" s="92"/>
      <c r="B193" s="14"/>
      <c r="C193" s="117"/>
      <c r="D193" s="117"/>
      <c r="E193" s="117"/>
      <c r="F193" s="117"/>
      <c r="G193" s="117"/>
      <c r="H193" s="117"/>
      <c r="I193" s="117"/>
      <c r="J193" s="117"/>
      <c r="K193" s="117"/>
      <c r="L193" s="118"/>
      <c r="M193" s="118"/>
    </row>
    <row r="194" spans="1:13" ht="12.75">
      <c r="A194" s="92"/>
      <c r="B194" s="14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</row>
    <row r="195" spans="1:13" ht="12.75">
      <c r="A195" s="92"/>
      <c r="B195" s="14"/>
      <c r="C195" s="117"/>
      <c r="D195" s="117"/>
      <c r="E195" s="117"/>
      <c r="F195" s="117"/>
      <c r="G195" s="117"/>
      <c r="H195" s="117"/>
      <c r="I195" s="117"/>
      <c r="J195" s="117"/>
      <c r="K195" s="117"/>
      <c r="L195" s="118"/>
      <c r="M195" s="118"/>
    </row>
    <row r="196" spans="1:13" ht="12.75">
      <c r="A196" s="92"/>
      <c r="B196" s="14"/>
      <c r="C196" s="117"/>
      <c r="D196" s="117"/>
      <c r="E196" s="117"/>
      <c r="F196" s="117"/>
      <c r="G196" s="117"/>
      <c r="H196" s="117"/>
      <c r="I196" s="117"/>
      <c r="J196" s="117"/>
      <c r="K196" s="117"/>
      <c r="L196" s="118"/>
      <c r="M196" s="118"/>
    </row>
    <row r="197" spans="1:13" ht="12.75">
      <c r="A197" s="93"/>
      <c r="B197" s="95"/>
      <c r="C197" s="118"/>
      <c r="D197" s="118"/>
      <c r="E197" s="117"/>
      <c r="F197" s="117"/>
      <c r="G197" s="117"/>
      <c r="H197" s="117"/>
      <c r="I197" s="117"/>
      <c r="J197" s="117"/>
      <c r="K197" s="117"/>
      <c r="L197" s="118"/>
      <c r="M197" s="118"/>
    </row>
    <row r="198" spans="1:13" ht="12.75">
      <c r="A198" s="92"/>
      <c r="B198" s="14"/>
      <c r="C198" s="117"/>
      <c r="D198" s="117"/>
      <c r="E198" s="117"/>
      <c r="F198" s="117"/>
      <c r="G198" s="117"/>
      <c r="H198" s="117"/>
      <c r="I198" s="117"/>
      <c r="J198" s="117"/>
      <c r="K198" s="117"/>
      <c r="L198" s="118"/>
      <c r="M198" s="118"/>
    </row>
    <row r="199" spans="1:13" ht="12.75">
      <c r="A199" s="92"/>
      <c r="B199" s="14"/>
      <c r="C199" s="117"/>
      <c r="D199" s="117"/>
      <c r="E199" s="117"/>
      <c r="F199" s="117"/>
      <c r="G199" s="117"/>
      <c r="H199" s="117"/>
      <c r="I199" s="117"/>
      <c r="J199" s="117"/>
      <c r="K199" s="117"/>
      <c r="L199" s="118"/>
      <c r="M199" s="118"/>
    </row>
    <row r="200" spans="1:13" ht="12.75">
      <c r="A200" s="229"/>
      <c r="B200" s="224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</row>
    <row r="201" spans="1:13" ht="12.75">
      <c r="A201" s="92"/>
      <c r="B201" s="14"/>
      <c r="C201" s="117"/>
      <c r="D201" s="117"/>
      <c r="E201" s="117"/>
      <c r="F201" s="117"/>
      <c r="G201" s="117"/>
      <c r="H201" s="117"/>
      <c r="I201" s="117"/>
      <c r="J201" s="117"/>
      <c r="K201" s="117"/>
      <c r="L201" s="118"/>
      <c r="M201" s="118"/>
    </row>
    <row r="202" spans="1:13" ht="12.75">
      <c r="A202" s="92"/>
      <c r="B202" s="14"/>
      <c r="C202" s="117"/>
      <c r="D202" s="117"/>
      <c r="E202" s="117"/>
      <c r="F202" s="117"/>
      <c r="G202" s="117"/>
      <c r="H202" s="117"/>
      <c r="I202" s="117"/>
      <c r="J202" s="117"/>
      <c r="K202" s="117"/>
      <c r="L202" s="118"/>
      <c r="M202" s="118"/>
    </row>
    <row r="203" spans="1:13" ht="12.75">
      <c r="A203" s="92"/>
      <c r="B203" s="14"/>
      <c r="C203" s="117"/>
      <c r="D203" s="117"/>
      <c r="E203" s="117"/>
      <c r="F203" s="117"/>
      <c r="G203" s="117"/>
      <c r="H203" s="117"/>
      <c r="I203" s="117"/>
      <c r="J203" s="117"/>
      <c r="K203" s="117"/>
      <c r="L203" s="118"/>
      <c r="M203" s="118"/>
    </row>
    <row r="204" spans="1:13" ht="12.75">
      <c r="A204" s="92"/>
      <c r="B204" s="14"/>
      <c r="C204" s="117"/>
      <c r="D204" s="117"/>
      <c r="E204" s="117"/>
      <c r="F204" s="117"/>
      <c r="G204" s="117"/>
      <c r="H204" s="117"/>
      <c r="I204" s="117"/>
      <c r="J204" s="117"/>
      <c r="K204" s="117"/>
      <c r="L204" s="118"/>
      <c r="M204" s="118"/>
    </row>
    <row r="205" spans="1:13" ht="12.75">
      <c r="A205" s="93"/>
      <c r="B205" s="232"/>
      <c r="C205" s="224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ht="12.75">
      <c r="A206" s="103"/>
      <c r="B206" s="231"/>
      <c r="C206" s="224"/>
      <c r="D206" s="224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ht="12.75" customHeight="1">
      <c r="A207" s="93"/>
      <c r="B207" s="95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</row>
    <row r="208" spans="1:13" ht="12.75">
      <c r="A208" s="93"/>
      <c r="B208" s="95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</row>
    <row r="209" spans="1:13" ht="12.75">
      <c r="A209" s="92"/>
      <c r="B209" s="14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</row>
    <row r="210" spans="1:13" ht="12.75">
      <c r="A210" s="92"/>
      <c r="B210" s="14"/>
      <c r="C210" s="117"/>
      <c r="D210" s="117"/>
      <c r="E210" s="117"/>
      <c r="F210" s="117"/>
      <c r="G210" s="117"/>
      <c r="H210" s="117"/>
      <c r="I210" s="117"/>
      <c r="J210" s="117"/>
      <c r="K210" s="117"/>
      <c r="L210" s="118"/>
      <c r="M210" s="118"/>
    </row>
    <row r="211" spans="1:13" ht="12.75">
      <c r="A211" s="92"/>
      <c r="B211" s="14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</row>
    <row r="212" spans="1:13" ht="12.75">
      <c r="A212" s="92"/>
      <c r="B212" s="14"/>
      <c r="C212" s="117"/>
      <c r="D212" s="117"/>
      <c r="E212" s="117"/>
      <c r="F212" s="117"/>
      <c r="G212" s="117"/>
      <c r="H212" s="117"/>
      <c r="I212" s="117"/>
      <c r="J212" s="117"/>
      <c r="K212" s="117"/>
      <c r="L212" s="118"/>
      <c r="M212" s="118"/>
    </row>
    <row r="213" spans="1:13" ht="12.75">
      <c r="A213" s="92"/>
      <c r="B213" s="14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</row>
    <row r="214" spans="1:14" ht="12.75">
      <c r="A214" s="92"/>
      <c r="B214" s="14"/>
      <c r="C214" s="117"/>
      <c r="D214" s="117"/>
      <c r="E214" s="117"/>
      <c r="F214" s="117"/>
      <c r="G214" s="117"/>
      <c r="H214" s="117"/>
      <c r="I214" s="117"/>
      <c r="J214" s="117"/>
      <c r="K214" s="117"/>
      <c r="L214" s="118"/>
      <c r="M214" s="118"/>
      <c r="N214" s="11"/>
    </row>
    <row r="215" spans="1:13" s="11" customFormat="1" ht="12.75" customHeight="1">
      <c r="A215" s="92"/>
      <c r="B215" s="14"/>
      <c r="C215" s="117"/>
      <c r="D215" s="117"/>
      <c r="E215" s="117"/>
      <c r="F215" s="117"/>
      <c r="G215" s="117"/>
      <c r="H215" s="117"/>
      <c r="I215" s="117"/>
      <c r="J215" s="117"/>
      <c r="K215" s="117"/>
      <c r="L215" s="118"/>
      <c r="M215" s="118"/>
    </row>
    <row r="216" spans="1:13" s="11" customFormat="1" ht="12.75">
      <c r="A216" s="92"/>
      <c r="B216" s="14"/>
      <c r="C216" s="117"/>
      <c r="D216" s="118"/>
      <c r="E216" s="117"/>
      <c r="F216" s="117"/>
      <c r="G216" s="117"/>
      <c r="H216" s="117"/>
      <c r="I216" s="117"/>
      <c r="J216" s="117"/>
      <c r="K216" s="117"/>
      <c r="L216" s="118"/>
      <c r="M216" s="118"/>
    </row>
    <row r="217" spans="1:14" s="11" customFormat="1" ht="12.75">
      <c r="A217" s="92"/>
      <c r="B217" s="14"/>
      <c r="C217" s="117"/>
      <c r="D217" s="118"/>
      <c r="E217" s="117"/>
      <c r="F217" s="117"/>
      <c r="G217" s="117"/>
      <c r="H217" s="117"/>
      <c r="I217" s="117"/>
      <c r="J217" s="117"/>
      <c r="K217" s="117"/>
      <c r="L217" s="118"/>
      <c r="M217" s="118"/>
      <c r="N217" s="10"/>
    </row>
    <row r="218" spans="1:13" ht="12.75">
      <c r="A218" s="92"/>
      <c r="B218" s="14"/>
      <c r="C218" s="117"/>
      <c r="D218" s="117"/>
      <c r="E218" s="117"/>
      <c r="F218" s="117"/>
      <c r="G218" s="117"/>
      <c r="H218" s="117"/>
      <c r="I218" s="117"/>
      <c r="J218" s="117"/>
      <c r="K218" s="117"/>
      <c r="L218" s="118"/>
      <c r="M218" s="118"/>
    </row>
    <row r="219" spans="1:13" ht="12.75">
      <c r="A219" s="92"/>
      <c r="B219" s="14"/>
      <c r="C219" s="117"/>
      <c r="D219" s="117"/>
      <c r="E219" s="117"/>
      <c r="F219" s="117"/>
      <c r="G219" s="117"/>
      <c r="H219" s="117"/>
      <c r="I219" s="117"/>
      <c r="J219" s="117"/>
      <c r="K219" s="117"/>
      <c r="L219" s="118"/>
      <c r="M219" s="118"/>
    </row>
    <row r="220" spans="1:13" ht="12.75">
      <c r="A220" s="92"/>
      <c r="B220" s="14"/>
      <c r="C220" s="117"/>
      <c r="D220" s="117"/>
      <c r="E220" s="117"/>
      <c r="F220" s="117"/>
      <c r="G220" s="117"/>
      <c r="H220" s="117"/>
      <c r="I220" s="117"/>
      <c r="J220" s="117"/>
      <c r="K220" s="117"/>
      <c r="L220" s="118"/>
      <c r="M220" s="118"/>
    </row>
    <row r="221" spans="1:14" ht="12.75">
      <c r="A221" s="92"/>
      <c r="B221" s="14"/>
      <c r="C221" s="117"/>
      <c r="D221" s="117"/>
      <c r="E221" s="117"/>
      <c r="F221" s="117"/>
      <c r="G221" s="117"/>
      <c r="H221" s="117"/>
      <c r="I221" s="117"/>
      <c r="J221" s="117"/>
      <c r="K221" s="117"/>
      <c r="L221" s="118"/>
      <c r="M221" s="118"/>
      <c r="N221" s="11"/>
    </row>
    <row r="222" spans="1:13" s="11" customFormat="1" ht="12.75" customHeight="1">
      <c r="A222" s="229"/>
      <c r="B222" s="224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</row>
    <row r="223" spans="1:13" s="11" customFormat="1" ht="12.75">
      <c r="A223" s="92"/>
      <c r="B223" s="14"/>
      <c r="C223" s="117"/>
      <c r="D223" s="117"/>
      <c r="E223" s="117"/>
      <c r="F223" s="117"/>
      <c r="G223" s="117"/>
      <c r="H223" s="117"/>
      <c r="I223" s="117"/>
      <c r="J223" s="117"/>
      <c r="K223" s="117"/>
      <c r="L223" s="118"/>
      <c r="M223" s="118"/>
    </row>
    <row r="224" spans="1:14" s="11" customFormat="1" ht="12.75">
      <c r="A224" s="93"/>
      <c r="B224" s="95"/>
      <c r="C224" s="166"/>
      <c r="D224" s="166"/>
      <c r="E224" s="118"/>
      <c r="F224" s="166"/>
      <c r="G224" s="166"/>
      <c r="H224" s="166"/>
      <c r="I224" s="118"/>
      <c r="J224" s="167"/>
      <c r="K224" s="167"/>
      <c r="L224" s="118"/>
      <c r="M224" s="118"/>
      <c r="N224" s="10"/>
    </row>
    <row r="225" spans="1:13" ht="12.75">
      <c r="A225" s="103"/>
      <c r="B225" s="95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1:13" ht="12.75">
      <c r="A226" s="93"/>
      <c r="B226" s="95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1:14" ht="12.75">
      <c r="A227" s="93"/>
      <c r="B227" s="95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</row>
    <row r="228" spans="1:14" s="11" customFormat="1" ht="12.75">
      <c r="A228" s="92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 spans="1:13" ht="12.75">
      <c r="A229" s="92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2.75">
      <c r="A230" s="92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2.75">
      <c r="A231" s="93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4" ht="12.75">
      <c r="A232" s="103"/>
      <c r="B232" s="95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spans="1:14" s="11" customFormat="1" ht="12.75">
      <c r="A233" s="93"/>
      <c r="B233" s="95"/>
      <c r="N233" s="10"/>
    </row>
    <row r="234" spans="1:13" ht="12.75">
      <c r="A234" s="93"/>
      <c r="B234" s="95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4" ht="12.75">
      <c r="A235" s="92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1"/>
    </row>
    <row r="236" spans="1:13" s="11" customFormat="1" ht="12.75" customHeight="1">
      <c r="A236" s="92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s="11" customFormat="1" ht="12.75">
      <c r="A237" s="92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4" s="11" customFormat="1" ht="12.75">
      <c r="A238" s="93"/>
      <c r="B238" s="95"/>
      <c r="N238" s="10"/>
    </row>
    <row r="239" spans="1:13" ht="12.75">
      <c r="A239" s="92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2.75">
      <c r="A240" s="92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4" ht="12.75">
      <c r="A241" s="92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1"/>
    </row>
    <row r="242" spans="1:14" s="11" customFormat="1" ht="12.75">
      <c r="A242" s="92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</row>
    <row r="243" spans="1:13" ht="12.75">
      <c r="A243" s="93"/>
      <c r="B243" s="95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1:13" ht="12.75">
      <c r="A244" s="92"/>
      <c r="B244" s="14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2.75">
      <c r="A245" s="93"/>
      <c r="B245" s="14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4" ht="12.75">
      <c r="A246" s="103"/>
      <c r="B246" s="95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</row>
    <row r="247" spans="1:14" s="11" customFormat="1" ht="12.75">
      <c r="A247" s="93"/>
      <c r="B247" s="95"/>
      <c r="N247" s="10"/>
    </row>
    <row r="248" spans="1:13" ht="12.75">
      <c r="A248" s="93"/>
      <c r="B248" s="95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1:14" ht="12.75">
      <c r="A249" s="92"/>
      <c r="B249" s="14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1"/>
    </row>
    <row r="250" spans="1:13" s="11" customFormat="1" ht="12.75" customHeight="1">
      <c r="A250" s="92"/>
      <c r="B250" s="14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s="11" customFormat="1" ht="12.75">
      <c r="A251" s="92"/>
      <c r="B251" s="14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4" s="11" customFormat="1" ht="12.75">
      <c r="A252" s="93"/>
      <c r="B252" s="95"/>
      <c r="N252" s="10"/>
    </row>
    <row r="253" spans="1:13" ht="12.75">
      <c r="A253" s="92"/>
      <c r="B253" s="14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2.75">
      <c r="A254" s="92"/>
      <c r="B254" s="14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4" ht="12.75">
      <c r="A255" s="92"/>
      <c r="B255" s="14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1"/>
    </row>
    <row r="256" spans="1:14" s="11" customFormat="1" ht="12.75">
      <c r="A256" s="92"/>
      <c r="B256" s="14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1:13" ht="12.75">
      <c r="A257" s="93"/>
      <c r="B257" s="95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</row>
    <row r="258" spans="1:13" ht="12.75">
      <c r="A258" s="92"/>
      <c r="B258" s="14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2.75">
      <c r="A259" s="93"/>
      <c r="B259" s="14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4" ht="12.75">
      <c r="A260" s="103"/>
      <c r="B260" s="95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</row>
    <row r="261" spans="1:14" s="11" customFormat="1" ht="12.75">
      <c r="A261" s="93"/>
      <c r="B261" s="95"/>
      <c r="N261" s="10"/>
    </row>
    <row r="262" spans="1:13" ht="12.75">
      <c r="A262" s="93"/>
      <c r="B262" s="95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1:14" ht="12.75">
      <c r="A263" s="92"/>
      <c r="B263" s="14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1"/>
    </row>
    <row r="264" spans="1:13" s="11" customFormat="1" ht="12.75">
      <c r="A264" s="92"/>
      <c r="B264" s="14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s="11" customFormat="1" ht="12.75">
      <c r="A265" s="92"/>
      <c r="B265" s="14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4" s="11" customFormat="1" ht="12.75">
      <c r="A266" s="93"/>
      <c r="B266" s="95"/>
      <c r="N266" s="10"/>
    </row>
    <row r="267" spans="1:13" ht="12.75">
      <c r="A267" s="92"/>
      <c r="B267" s="14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2.75">
      <c r="A268" s="92"/>
      <c r="B268" s="14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4" ht="12.75">
      <c r="A269" s="92"/>
      <c r="B269" s="14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1"/>
    </row>
    <row r="270" spans="1:14" s="11" customFormat="1" ht="12.75">
      <c r="A270" s="92"/>
      <c r="B270" s="14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</row>
    <row r="271" spans="1:13" ht="12.75">
      <c r="A271" s="93"/>
      <c r="B271" s="95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</row>
    <row r="272" spans="1:13" ht="12.75">
      <c r="A272" s="92"/>
      <c r="B272" s="14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2.75">
      <c r="A273" s="93"/>
      <c r="B273" s="14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4" ht="12.75">
      <c r="A274" s="103"/>
      <c r="B274" s="95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1:14" s="11" customFormat="1" ht="12.75">
      <c r="A275" s="93"/>
      <c r="B275" s="95"/>
      <c r="N275" s="10"/>
    </row>
    <row r="276" spans="1:14" ht="12.75">
      <c r="A276" s="93"/>
      <c r="B276" s="95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</row>
    <row r="277" spans="1:13" s="11" customFormat="1" ht="12.75">
      <c r="A277" s="92"/>
      <c r="B277" s="14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4" s="11" customFormat="1" ht="12.75">
      <c r="A278" s="92"/>
      <c r="B278" s="14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</row>
    <row r="279" spans="1:13" ht="12.75">
      <c r="A279" s="92"/>
      <c r="B279" s="14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2.75">
      <c r="A280" s="93"/>
      <c r="B280" s="95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</row>
    <row r="281" spans="1:14" ht="12.75">
      <c r="A281" s="92"/>
      <c r="B281" s="14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1"/>
    </row>
    <row r="282" spans="1:13" s="11" customFormat="1" ht="12.75" customHeight="1">
      <c r="A282" s="92"/>
      <c r="B282" s="14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s="11" customFormat="1" ht="12.75">
      <c r="A283" s="92"/>
      <c r="B283" s="14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4" s="11" customFormat="1" ht="12.75">
      <c r="A284" s="92"/>
      <c r="B284" s="14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</row>
    <row r="285" spans="1:13" ht="12.75">
      <c r="A285" s="93"/>
      <c r="B285" s="95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</row>
    <row r="286" spans="1:13" ht="12.75">
      <c r="A286" s="92"/>
      <c r="B286" s="14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4" ht="12.75">
      <c r="A287" s="93"/>
      <c r="B287" s="95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</row>
    <row r="288" spans="1:14" s="11" customFormat="1" ht="12.75">
      <c r="A288" s="93"/>
      <c r="B288" s="95"/>
      <c r="N288" s="10"/>
    </row>
    <row r="289" spans="1:13" ht="12.75">
      <c r="A289" s="92"/>
      <c r="B289" s="14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2.75">
      <c r="A290" s="92"/>
      <c r="B290" s="14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2.75">
      <c r="A291" s="93"/>
      <c r="B291" s="14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4" ht="12.75">
      <c r="A292" s="103"/>
      <c r="B292" s="95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</row>
    <row r="293" spans="1:14" s="11" customFormat="1" ht="12.75">
      <c r="A293" s="93"/>
      <c r="B293" s="95"/>
      <c r="N293" s="10"/>
    </row>
    <row r="294" spans="1:14" ht="12.75">
      <c r="A294" s="93"/>
      <c r="B294" s="95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</row>
    <row r="295" spans="1:14" s="11" customFormat="1" ht="12.75">
      <c r="A295" s="92"/>
      <c r="B295" s="14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</row>
    <row r="296" spans="1:14" ht="12.75">
      <c r="A296" s="92"/>
      <c r="B296" s="14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</row>
    <row r="297" spans="1:13" s="11" customFormat="1" ht="12.75">
      <c r="A297" s="92"/>
      <c r="B297" s="14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4" s="11" customFormat="1" ht="12.75">
      <c r="A298" s="93"/>
      <c r="B298" s="95"/>
      <c r="N298" s="10"/>
    </row>
    <row r="299" spans="1:13" ht="12.75" customHeight="1">
      <c r="A299" s="92"/>
      <c r="B299" s="14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2.75">
      <c r="A300" s="92"/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4" ht="12.75">
      <c r="A301" s="92"/>
      <c r="B301" s="14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1"/>
    </row>
    <row r="302" spans="1:13" s="11" customFormat="1" ht="12.75">
      <c r="A302" s="92"/>
      <c r="B302" s="14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2" s="11" customFormat="1" ht="12.75">
      <c r="A303" s="93"/>
      <c r="B303" s="95"/>
    </row>
    <row r="304" spans="1:14" s="11" customFormat="1" ht="12.75">
      <c r="A304" s="92"/>
      <c r="B304" s="14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</row>
    <row r="305" spans="1:13" ht="12.75">
      <c r="A305" s="93"/>
      <c r="B305" s="95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</row>
    <row r="306" spans="1:13" ht="12.75">
      <c r="A306" s="92"/>
      <c r="B306" s="14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4" ht="12.75">
      <c r="A307" s="93"/>
      <c r="B307" s="95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1:14" s="11" customFormat="1" ht="12.75">
      <c r="A308" s="93"/>
      <c r="B308" s="95"/>
      <c r="N308" s="10"/>
    </row>
    <row r="309" spans="1:13" ht="12.75">
      <c r="A309" s="92"/>
      <c r="B309" s="14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2.75">
      <c r="A310" s="92"/>
      <c r="B310" s="14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2.75">
      <c r="A311" s="93"/>
      <c r="B311" s="14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4" ht="12.75">
      <c r="A312" s="103"/>
      <c r="B312" s="95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1:14" s="11" customFormat="1" ht="12.75">
      <c r="A313" s="93"/>
      <c r="B313" s="95"/>
      <c r="N313" s="10"/>
    </row>
    <row r="314" spans="1:14" ht="12.75">
      <c r="A314" s="93"/>
      <c r="B314" s="95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1:13" s="11" customFormat="1" ht="12.75">
      <c r="A315" s="92"/>
      <c r="B315" s="14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4" s="11" customFormat="1" ht="12.75">
      <c r="A316" s="92"/>
      <c r="B316" s="14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</row>
    <row r="317" spans="1:14" ht="12.75">
      <c r="A317" s="92"/>
      <c r="B317" s="14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</row>
    <row r="318" spans="1:14" s="11" customFormat="1" ht="12.75">
      <c r="A318" s="93"/>
      <c r="B318" s="95"/>
      <c r="N318" s="10"/>
    </row>
    <row r="319" spans="1:13" ht="12.75">
      <c r="A319" s="92"/>
      <c r="B319" s="14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2.75">
      <c r="A320" s="92"/>
      <c r="B320" s="14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2.75">
      <c r="A321" s="92"/>
      <c r="B321" s="14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2.75">
      <c r="A322" s="92"/>
      <c r="B322" s="14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2.75">
      <c r="A323" s="93"/>
      <c r="B323" s="95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</row>
    <row r="324" spans="1:13" ht="12.75">
      <c r="A324" s="92"/>
      <c r="B324" s="14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2.75">
      <c r="A325" s="93"/>
      <c r="B325" s="95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</row>
    <row r="326" spans="1:13" ht="12.75">
      <c r="A326" s="93"/>
      <c r="B326" s="95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</row>
    <row r="327" spans="1:13" ht="12.75">
      <c r="A327" s="92"/>
      <c r="B327" s="14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2.75">
      <c r="A328" s="93"/>
      <c r="B328" s="95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</row>
    <row r="329" spans="1:13" ht="12.75">
      <c r="A329" s="92"/>
      <c r="B329" s="14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2.75">
      <c r="A330" s="92"/>
      <c r="B330" s="14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2.75">
      <c r="A331" s="93"/>
      <c r="B331" s="14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2.75">
      <c r="A332" s="93"/>
      <c r="B332" s="14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2.75">
      <c r="A333" s="93"/>
      <c r="B333" s="14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2.75">
      <c r="A334" s="93"/>
      <c r="B334" s="14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2.75">
      <c r="A335" s="93"/>
      <c r="B335" s="14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2.75">
      <c r="A336" s="93"/>
      <c r="B336" s="14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2.75">
      <c r="A337" s="93"/>
      <c r="B337" s="14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2.75">
      <c r="A338" s="93"/>
      <c r="B338" s="14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2.75">
      <c r="A339" s="93"/>
      <c r="B339" s="14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2.75">
      <c r="A340" s="93"/>
      <c r="B340" s="14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2.75">
      <c r="A341" s="93"/>
      <c r="B341" s="14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2.75">
      <c r="A342" s="93"/>
      <c r="B342" s="14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2.75">
      <c r="A343" s="93"/>
      <c r="B343" s="14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2.75">
      <c r="A344" s="93"/>
      <c r="B344" s="14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2.75">
      <c r="A345" s="93"/>
      <c r="B345" s="14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2.75">
      <c r="A346" s="93"/>
      <c r="B346" s="14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2.75">
      <c r="A347" s="93"/>
      <c r="B347" s="14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2.75">
      <c r="A348" s="93"/>
      <c r="B348" s="14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2.75">
      <c r="A349" s="93"/>
      <c r="B349" s="14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2.75">
      <c r="A350" s="93"/>
      <c r="B350" s="14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2.75">
      <c r="A351" s="93"/>
      <c r="B351" s="14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2.75">
      <c r="A352" s="93"/>
      <c r="B352" s="14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2.75">
      <c r="A353" s="93"/>
      <c r="B353" s="14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2.75">
      <c r="A354" s="93"/>
      <c r="B354" s="14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2.75">
      <c r="A355" s="93"/>
      <c r="B355" s="14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2.75">
      <c r="A356" s="93"/>
      <c r="B356" s="14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2.75">
      <c r="A357" s="93"/>
      <c r="B357" s="14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2.75">
      <c r="A358" s="93"/>
      <c r="B358" s="14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2.75">
      <c r="A359" s="93"/>
      <c r="B359" s="14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2.75">
      <c r="A360" s="93"/>
      <c r="B360" s="14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2.75">
      <c r="A361" s="93"/>
      <c r="B361" s="14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2.75">
      <c r="A362" s="93"/>
      <c r="B362" s="14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2.75">
      <c r="A363" s="93"/>
      <c r="B363" s="14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2.75">
      <c r="A364" s="93"/>
      <c r="B364" s="14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2.75">
      <c r="A365" s="93"/>
      <c r="B365" s="14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2.75">
      <c r="A366" s="93"/>
      <c r="B366" s="14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12.75">
      <c r="A367" s="93"/>
      <c r="B367" s="14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2.75">
      <c r="A368" s="93"/>
      <c r="B368" s="14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12.75">
      <c r="A369" s="93"/>
      <c r="B369" s="14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12.75">
      <c r="A370" s="93"/>
      <c r="B370" s="14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2.75">
      <c r="A371" s="93"/>
      <c r="B371" s="14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2.75">
      <c r="A372" s="93"/>
      <c r="B372" s="14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12.75">
      <c r="A373" s="93"/>
      <c r="B373" s="14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12.75">
      <c r="A374" s="93"/>
      <c r="B374" s="14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12.75">
      <c r="A375" s="93"/>
      <c r="B375" s="14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12.75">
      <c r="A376" s="93"/>
      <c r="B376" s="14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12.75">
      <c r="A377" s="93"/>
      <c r="B377" s="14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2.75">
      <c r="A378" s="93"/>
      <c r="B378" s="14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12.75">
      <c r="A379" s="93"/>
      <c r="B379" s="14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12.75">
      <c r="A380" s="93"/>
      <c r="B380" s="14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12.75">
      <c r="A381" s="93"/>
      <c r="B381" s="14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12.75">
      <c r="A382" s="93"/>
      <c r="B382" s="14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12.75">
      <c r="A383" s="93"/>
      <c r="B383" s="14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12.75">
      <c r="A384" s="93"/>
      <c r="B384" s="14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12.75">
      <c r="A385" s="93"/>
      <c r="B385" s="14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2.75">
      <c r="A386" s="93"/>
      <c r="B386" s="14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 ht="12.75">
      <c r="A387" s="93"/>
      <c r="B387" s="14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 ht="12.75">
      <c r="A388" s="93"/>
      <c r="B388" s="14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2.75">
      <c r="A389" s="93"/>
      <c r="B389" s="14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12.75">
      <c r="A390" s="93"/>
      <c r="B390" s="14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2.75">
      <c r="A391" s="93"/>
      <c r="B391" s="14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2.75">
      <c r="A392" s="93"/>
      <c r="B392" s="14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2.75">
      <c r="A393" s="93"/>
      <c r="B393" s="14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2.75">
      <c r="A394" s="93"/>
      <c r="B394" s="14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2.75">
      <c r="A395" s="93"/>
      <c r="B395" s="14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2.75">
      <c r="A396" s="93"/>
      <c r="B396" s="14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2.75">
      <c r="A397" s="93"/>
      <c r="B397" s="14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2.75">
      <c r="A398" s="93"/>
      <c r="B398" s="14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2.75">
      <c r="A399" s="93"/>
      <c r="B399" s="14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2.75">
      <c r="A400" s="93"/>
      <c r="B400" s="14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2.75">
      <c r="A401" s="93"/>
      <c r="B401" s="14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2.75">
      <c r="A402" s="93"/>
      <c r="B402" s="14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2.75">
      <c r="A403" s="93"/>
      <c r="B403" s="14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2.75">
      <c r="A404" s="93"/>
      <c r="B404" s="14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2.75">
      <c r="A405" s="93"/>
      <c r="B405" s="14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2.75">
      <c r="A406" s="93"/>
      <c r="B406" s="14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2.75">
      <c r="A407" s="93"/>
      <c r="B407" s="14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2.75">
      <c r="A408" s="93"/>
      <c r="B408" s="14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2.75">
      <c r="A409" s="93"/>
      <c r="B409" s="14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2.75">
      <c r="A410" s="93"/>
      <c r="B410" s="14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2.75">
      <c r="A411" s="93"/>
      <c r="B411" s="14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2.75">
      <c r="A412" s="93"/>
      <c r="B412" s="14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2.75">
      <c r="A413" s="93"/>
      <c r="B413" s="14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2.75">
      <c r="A414" s="93"/>
      <c r="B414" s="14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2.75">
      <c r="A415" s="93"/>
      <c r="B415" s="14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2.75">
      <c r="A416" s="93"/>
      <c r="B416" s="14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2.75">
      <c r="A417" s="93"/>
      <c r="B417" s="14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2.75">
      <c r="A418" s="93"/>
      <c r="B418" s="14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2.75">
      <c r="A419" s="93"/>
      <c r="B419" s="14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2.75">
      <c r="A420" s="93"/>
      <c r="B420" s="14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2.75">
      <c r="A421" s="93"/>
      <c r="B421" s="14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2.75">
      <c r="A422" s="93"/>
      <c r="B422" s="14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2.75">
      <c r="A423" s="93"/>
      <c r="B423" s="14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2.75">
      <c r="A424" s="93"/>
      <c r="B424" s="14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2.75">
      <c r="A425" s="93"/>
      <c r="B425" s="14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2.75">
      <c r="A426" s="93"/>
      <c r="B426" s="14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2.75">
      <c r="A427" s="93"/>
      <c r="B427" s="14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2.75">
      <c r="A428" s="93"/>
      <c r="B428" s="14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2.75">
      <c r="A429" s="93"/>
      <c r="B429" s="14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2.75">
      <c r="A430" s="93"/>
      <c r="B430" s="14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2.75">
      <c r="A431" s="93"/>
      <c r="B431" s="14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2.75">
      <c r="A432" s="93"/>
      <c r="B432" s="14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2.75">
      <c r="A433" s="93"/>
      <c r="B433" s="14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2.75">
      <c r="A434" s="93"/>
      <c r="B434" s="14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2.75">
      <c r="A435" s="93"/>
      <c r="B435" s="14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2.75">
      <c r="A436" s="93"/>
      <c r="B436" s="14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2.75">
      <c r="A437" s="93"/>
      <c r="B437" s="14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2.75">
      <c r="A438" s="93"/>
      <c r="B438" s="14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2.75">
      <c r="A439" s="93"/>
      <c r="B439" s="14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2.75">
      <c r="A440" s="93"/>
      <c r="B440" s="14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2.75">
      <c r="A441" s="93"/>
      <c r="B441" s="14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2.75">
      <c r="A442" s="93"/>
      <c r="B442" s="14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2.75">
      <c r="A443" s="93"/>
      <c r="B443" s="14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2.75">
      <c r="A444" s="93"/>
      <c r="B444" s="14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2.75">
      <c r="A445" s="93"/>
      <c r="B445" s="14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2.75">
      <c r="A446" s="93"/>
      <c r="B446" s="14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12.75">
      <c r="A447" s="93"/>
      <c r="B447" s="14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12.75">
      <c r="A448" s="93"/>
      <c r="B448" s="14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2.75">
      <c r="A449" s="93"/>
      <c r="B449" s="14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2.75">
      <c r="A450" s="93"/>
      <c r="B450" s="14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2.75">
      <c r="A451" s="93"/>
      <c r="B451" s="14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12.75">
      <c r="A452" s="93"/>
      <c r="B452" s="14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12.75">
      <c r="A453" s="93"/>
      <c r="B453" s="14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12.75">
      <c r="A454" s="93"/>
      <c r="B454" s="14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12.75">
      <c r="A455" s="93"/>
      <c r="B455" s="14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12.75">
      <c r="A456" s="93"/>
      <c r="B456" s="14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12.75">
      <c r="A457" s="93"/>
      <c r="B457" s="14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12.75">
      <c r="A458" s="93"/>
      <c r="B458" s="14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12.75">
      <c r="A459" s="93"/>
      <c r="B459" s="14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12.75">
      <c r="A460" s="93"/>
      <c r="B460" s="14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ht="12.75">
      <c r="A461" s="93"/>
      <c r="B461" s="14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ht="12.75">
      <c r="A462" s="93"/>
      <c r="B462" s="14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ht="12.75">
      <c r="A463" s="93"/>
      <c r="B463" s="14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ht="12.75">
      <c r="A464" s="93"/>
      <c r="B464" s="14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ht="12.75">
      <c r="A465" s="93"/>
      <c r="B465" s="14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ht="12.75">
      <c r="A466" s="93"/>
      <c r="B466" s="14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ht="12.75">
      <c r="A467" s="93"/>
      <c r="B467" s="14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ht="12.75">
      <c r="A468" s="93"/>
      <c r="B468" s="14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12.75">
      <c r="A469" s="93"/>
      <c r="B469" s="14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12.75">
      <c r="A470" s="93"/>
      <c r="B470" s="14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12.75">
      <c r="A471" s="93"/>
      <c r="B471" s="14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12.75">
      <c r="A472" s="93"/>
      <c r="B472" s="14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ht="12.75">
      <c r="A473" s="93"/>
      <c r="B473" s="14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12.75">
      <c r="A474" s="93"/>
      <c r="B474" s="14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1:13" ht="12.75">
      <c r="A475" s="93"/>
      <c r="B475" s="14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ht="12.75">
      <c r="A476" s="93"/>
      <c r="B476" s="14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ht="12.75">
      <c r="A477" s="93"/>
      <c r="B477" s="14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1:13" ht="12.75">
      <c r="A478" s="93"/>
      <c r="B478" s="14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ht="12.75">
      <c r="A479" s="93"/>
      <c r="B479" s="14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1:13" ht="12.75">
      <c r="A480" s="93"/>
      <c r="B480" s="14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1:13" ht="12.75">
      <c r="A481" s="93"/>
      <c r="B481" s="14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ht="12.75">
      <c r="A482" s="93"/>
      <c r="B482" s="14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1:13" ht="12.75">
      <c r="A483" s="93"/>
      <c r="B483" s="14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ht="12.75">
      <c r="A484" s="93"/>
      <c r="B484" s="14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1:13" ht="12.75">
      <c r="A485" s="93"/>
      <c r="B485" s="14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12.75">
      <c r="A486" s="93"/>
      <c r="B486" s="14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ht="12.75">
      <c r="A487" s="93"/>
      <c r="B487" s="14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1:13" ht="12.75">
      <c r="A488" s="93"/>
      <c r="B488" s="14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</row>
    <row r="489" spans="1:13" ht="12.75">
      <c r="A489" s="93"/>
      <c r="B489" s="14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ht="12.75">
      <c r="A490" s="93"/>
      <c r="B490" s="14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</row>
    <row r="491" spans="1:13" ht="12.75">
      <c r="A491" s="93"/>
      <c r="B491" s="14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</row>
    <row r="492" spans="1:13" ht="12.75">
      <c r="A492" s="93"/>
      <c r="B492" s="14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ht="12.75">
      <c r="A493" s="93"/>
      <c r="B493" s="14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12.75">
      <c r="A494" s="93"/>
      <c r="B494" s="14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ht="12.75">
      <c r="A495" s="93"/>
      <c r="B495" s="14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ht="12.75">
      <c r="A496" s="93"/>
      <c r="B496" s="14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1:13" ht="12.75">
      <c r="A497" s="93"/>
      <c r="B497" s="14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12.75">
      <c r="A498" s="93"/>
      <c r="B498" s="14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1:13" ht="12.75">
      <c r="A499" s="93"/>
      <c r="B499" s="14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1:13" ht="12.75">
      <c r="A500" s="93"/>
      <c r="B500" s="14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1:13" ht="12.75">
      <c r="A501" s="93"/>
      <c r="B501" s="14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1:13" ht="12.75">
      <c r="A502" s="93"/>
      <c r="B502" s="14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1:13" ht="12.75">
      <c r="A503" s="93"/>
      <c r="B503" s="14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1:13" ht="12.75">
      <c r="A504" s="93"/>
      <c r="B504" s="14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ht="12.75">
      <c r="A505" s="93"/>
      <c r="B505" s="14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1:13" ht="12.75">
      <c r="A506" s="93"/>
      <c r="B506" s="14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1:13" ht="12.75">
      <c r="A507" s="93"/>
      <c r="B507" s="14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1:13" ht="12.75">
      <c r="A508" s="93"/>
      <c r="B508" s="14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1:13" ht="12.75">
      <c r="A509" s="93"/>
      <c r="B509" s="14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1:13" ht="12.75">
      <c r="A510" s="93"/>
      <c r="B510" s="14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1:13" ht="12.75">
      <c r="A511" s="93"/>
      <c r="B511" s="14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1:13" ht="12.75">
      <c r="A512" s="93"/>
      <c r="B512" s="14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ht="12.75">
      <c r="A513" s="93"/>
      <c r="B513" s="14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ht="12.75">
      <c r="A514" s="93"/>
      <c r="B514" s="14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ht="12.75">
      <c r="A515" s="93"/>
      <c r="B515" s="14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ht="12.75">
      <c r="A516" s="93"/>
      <c r="B516" s="14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ht="12.75">
      <c r="A517" s="93"/>
      <c r="B517" s="14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ht="12.75">
      <c r="A518" s="93"/>
      <c r="B518" s="14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ht="12.75">
      <c r="A519" s="93"/>
      <c r="B519" s="14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ht="12.75">
      <c r="A520" s="93"/>
      <c r="B520" s="14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ht="12.75">
      <c r="A521" s="93"/>
      <c r="B521" s="14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ht="12.75">
      <c r="A522" s="93"/>
      <c r="B522" s="14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ht="12.75">
      <c r="A523" s="93"/>
      <c r="B523" s="14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ht="12.75">
      <c r="A524" s="93"/>
      <c r="B524" s="14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ht="12.75">
      <c r="A525" s="93"/>
      <c r="B525" s="14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12.75">
      <c r="A526" s="93"/>
      <c r="B526" s="14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12.75">
      <c r="A527" s="93"/>
      <c r="B527" s="14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1:13" ht="12.75">
      <c r="A528" s="93"/>
      <c r="B528" s="14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1:13" ht="12.75">
      <c r="A529" s="93"/>
      <c r="B529" s="14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1:13" ht="12.75">
      <c r="A530" s="93"/>
      <c r="B530" s="14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1:13" ht="12.75">
      <c r="A531" s="93"/>
      <c r="B531" s="14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1:13" ht="12.75">
      <c r="A532" s="93"/>
      <c r="B532" s="14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1:13" ht="12.75">
      <c r="A533" s="93"/>
      <c r="B533" s="14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ht="12.75">
      <c r="A534" s="93"/>
      <c r="B534" s="14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ht="12.75">
      <c r="A535" s="93"/>
      <c r="B535" s="14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12.75">
      <c r="A536" s="93"/>
      <c r="B536" s="14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1:13" ht="12.75">
      <c r="A537" s="93"/>
      <c r="B537" s="14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ht="12.75">
      <c r="A538" s="93"/>
      <c r="B538" s="14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ht="12.75">
      <c r="A539" s="93"/>
      <c r="B539" s="14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12.75">
      <c r="A540" s="93"/>
      <c r="B540" s="14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</row>
    <row r="541" spans="1:13" ht="12.75">
      <c r="A541" s="93"/>
      <c r="B541" s="14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1:13" ht="12.75">
      <c r="A542" s="93"/>
      <c r="B542" s="14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ht="12.75">
      <c r="A543" s="93"/>
      <c r="B543" s="14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1:13" ht="12.75">
      <c r="A544" s="93"/>
      <c r="B544" s="14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1:13" ht="12.75">
      <c r="A545" s="93"/>
      <c r="B545" s="14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1:13" ht="12.75">
      <c r="A546" s="93"/>
      <c r="B546" s="14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1:13" ht="12.75">
      <c r="A547" s="93"/>
      <c r="B547" s="14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ht="12.75">
      <c r="A548" s="93"/>
      <c r="B548" s="14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3" ht="12.75">
      <c r="A549" s="93"/>
      <c r="B549" s="14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12.75">
      <c r="A550" s="93"/>
      <c r="B550" s="14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12.75">
      <c r="A551" s="93"/>
      <c r="B551" s="14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12.75">
      <c r="A552" s="93"/>
      <c r="B552" s="14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12.75">
      <c r="A553" s="93"/>
      <c r="B553" s="14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12.75">
      <c r="A554" s="93"/>
      <c r="B554" s="14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12.75">
      <c r="A555" s="93"/>
      <c r="B555" s="14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12.75">
      <c r="A556" s="93"/>
      <c r="B556" s="14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12.75">
      <c r="A557" s="93"/>
      <c r="B557" s="14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12.75">
      <c r="A558" s="93"/>
      <c r="B558" s="14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12.75">
      <c r="A559" s="93"/>
      <c r="B559" s="14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12.75">
      <c r="A560" s="93"/>
      <c r="B560" s="14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12.75">
      <c r="A561" s="93"/>
      <c r="B561" s="14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12.75">
      <c r="A562" s="93"/>
      <c r="B562" s="14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12.75">
      <c r="A563" s="93"/>
      <c r="B563" s="14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12.75">
      <c r="A564" s="93"/>
      <c r="B564" s="14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12.75">
      <c r="A565" s="93"/>
      <c r="B565" s="14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12.75">
      <c r="A566" s="93"/>
      <c r="B566" s="14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12.75">
      <c r="A567" s="93"/>
      <c r="B567" s="14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12.75">
      <c r="A568" s="93"/>
      <c r="B568" s="14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12.75">
      <c r="A569" s="93"/>
      <c r="B569" s="14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12.75">
      <c r="A570" s="93"/>
      <c r="B570" s="14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12.75">
      <c r="A571" s="93"/>
      <c r="B571" s="14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12.75">
      <c r="A572" s="93"/>
      <c r="B572" s="14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12.75">
      <c r="A573" s="93"/>
      <c r="B573" s="14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12.75">
      <c r="A574" s="93"/>
      <c r="B574" s="14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12.75">
      <c r="A575" s="93"/>
      <c r="B575" s="14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12.75">
      <c r="A576" s="93"/>
      <c r="B576" s="14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12.75">
      <c r="A577" s="93"/>
      <c r="B577" s="14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12.75">
      <c r="A578" s="93"/>
      <c r="B578" s="14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12.75">
      <c r="A579" s="93"/>
      <c r="B579" s="14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12.75">
      <c r="A580" s="93"/>
      <c r="B580" s="14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12.75">
      <c r="A581" s="93"/>
      <c r="B581" s="14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12.75">
      <c r="A582" s="93"/>
      <c r="B582" s="14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12.75">
      <c r="A583" s="93"/>
      <c r="B583" s="14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12.75">
      <c r="A584" s="93"/>
      <c r="B584" s="14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12.75">
      <c r="A585" s="93"/>
      <c r="B585" s="14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12.75">
      <c r="A586" s="93"/>
      <c r="B586" s="14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12.75">
      <c r="A587" s="93"/>
      <c r="B587" s="14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12.75">
      <c r="A588" s="93"/>
      <c r="B588" s="14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12.75">
      <c r="A589" s="93"/>
      <c r="B589" s="14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12.75">
      <c r="A590" s="93"/>
      <c r="B590" s="14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12.75">
      <c r="A591" s="93"/>
      <c r="B591" s="14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12.75">
      <c r="A592" s="93"/>
      <c r="B592" s="14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12.75">
      <c r="A593" s="93"/>
      <c r="B593" s="14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12.75">
      <c r="A594" s="93"/>
      <c r="B594" s="14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12.75">
      <c r="A595" s="93"/>
      <c r="B595" s="14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12.75">
      <c r="A596" s="93"/>
      <c r="B596" s="14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12.75">
      <c r="A597" s="93"/>
      <c r="B597" s="14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12.75">
      <c r="A598" s="93"/>
      <c r="B598" s="14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12.75">
      <c r="A599" s="93"/>
      <c r="B599" s="14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12.75">
      <c r="A600" s="93"/>
      <c r="B600" s="14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12.75">
      <c r="A601" s="93"/>
      <c r="B601" s="14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12.75">
      <c r="A602" s="93"/>
      <c r="B602" s="14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2.75">
      <c r="A603" s="93"/>
      <c r="B603" s="14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2.75">
      <c r="A604" s="93"/>
      <c r="B604" s="14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2.75">
      <c r="A605" s="93"/>
      <c r="B605" s="14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12.75">
      <c r="A606" s="93"/>
      <c r="B606" s="14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2.75">
      <c r="A607" s="93"/>
      <c r="B607" s="14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2.75">
      <c r="A608" s="93"/>
      <c r="B608" s="14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12.75">
      <c r="A609" s="93"/>
      <c r="B609" s="14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12.75">
      <c r="A610" s="93"/>
      <c r="B610" s="14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12.75">
      <c r="A611" s="93"/>
      <c r="B611" s="14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12.75">
      <c r="A612" s="93"/>
      <c r="B612" s="14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12.75">
      <c r="A613" s="93"/>
      <c r="B613" s="14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12.75">
      <c r="A614" s="93"/>
      <c r="B614" s="14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12.75">
      <c r="A615" s="93"/>
      <c r="B615" s="14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12.75">
      <c r="A616" s="93"/>
      <c r="B616" s="14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12.75">
      <c r="A617" s="93"/>
      <c r="B617" s="14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</row>
  </sheetData>
  <sheetProtection/>
  <mergeCells count="25">
    <mergeCell ref="A1:M1"/>
    <mergeCell ref="B4:C4"/>
    <mergeCell ref="B11:D11"/>
    <mergeCell ref="A100:B100"/>
    <mergeCell ref="B9:I9"/>
    <mergeCell ref="B106:D106"/>
    <mergeCell ref="B26:M26"/>
    <mergeCell ref="B206:D206"/>
    <mergeCell ref="A222:B222"/>
    <mergeCell ref="B205:C205"/>
    <mergeCell ref="B187:D187"/>
    <mergeCell ref="A200:B200"/>
    <mergeCell ref="B124:E124"/>
    <mergeCell ref="B125:E125"/>
    <mergeCell ref="B167:M167"/>
    <mergeCell ref="L181:N181"/>
    <mergeCell ref="L182:M182"/>
    <mergeCell ref="B179:M179"/>
    <mergeCell ref="B180:M180"/>
    <mergeCell ref="B142:E142"/>
    <mergeCell ref="B85:D85"/>
    <mergeCell ref="B103:E103"/>
    <mergeCell ref="B104:E104"/>
    <mergeCell ref="A121:B121"/>
    <mergeCell ref="B141:E14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8" scale="11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671"/>
  <sheetViews>
    <sheetView zoomScalePageLayoutView="0" workbookViewId="0" topLeftCell="A1">
      <pane ySplit="2" topLeftCell="A213" activePane="bottomLeft" state="frozen"/>
      <selection pane="topLeft" activeCell="A1" sqref="A1"/>
      <selection pane="bottomLeft" activeCell="H42" sqref="H42"/>
    </sheetView>
  </sheetViews>
  <sheetFormatPr defaultColWidth="11.421875" defaultRowHeight="12.75"/>
  <cols>
    <col min="1" max="1" width="11.421875" style="94" bestFit="1" customWidth="1"/>
    <col min="2" max="2" width="35.421875" style="96" customWidth="1"/>
    <col min="3" max="5" width="12.7109375" style="2" customWidth="1"/>
    <col min="6" max="6" width="11.57421875" style="2" bestFit="1" customWidth="1"/>
    <col min="7" max="8" width="11.57421875" style="2" customWidth="1"/>
    <col min="9" max="11" width="11.421875" style="2" customWidth="1"/>
    <col min="12" max="14" width="10.8515625" style="105" customWidth="1"/>
    <col min="15" max="17" width="11.28125" style="105" customWidth="1"/>
    <col min="18" max="20" width="10.8515625" style="105" customWidth="1"/>
    <col min="21" max="21" width="7.8515625" style="2" bestFit="1" customWidth="1"/>
    <col min="22" max="23" width="7.8515625" style="2" customWidth="1"/>
    <col min="24" max="25" width="7.00390625" style="2" customWidth="1"/>
    <col min="26" max="26" width="12.421875" style="2" bestFit="1" customWidth="1"/>
    <col min="27" max="27" width="12.7109375" style="2" customWidth="1"/>
    <col min="28" max="16384" width="11.421875" style="10" customWidth="1"/>
  </cols>
  <sheetData>
    <row r="1" spans="1:27" ht="20.25" customHeight="1">
      <c r="A1" s="236" t="s">
        <v>28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</row>
    <row r="2" spans="1:27" s="11" customFormat="1" ht="57.75">
      <c r="A2" s="157" t="s">
        <v>29</v>
      </c>
      <c r="B2" s="156" t="s">
        <v>30</v>
      </c>
      <c r="C2" s="157" t="s">
        <v>90</v>
      </c>
      <c r="D2" s="157" t="s">
        <v>154</v>
      </c>
      <c r="E2" s="157" t="s">
        <v>155</v>
      </c>
      <c r="F2" s="157" t="s">
        <v>63</v>
      </c>
      <c r="G2" s="157" t="s">
        <v>141</v>
      </c>
      <c r="H2" s="157" t="s">
        <v>142</v>
      </c>
      <c r="I2" s="157" t="s">
        <v>171</v>
      </c>
      <c r="J2" s="157" t="s">
        <v>170</v>
      </c>
      <c r="K2" s="157" t="s">
        <v>169</v>
      </c>
      <c r="L2" s="158" t="s">
        <v>145</v>
      </c>
      <c r="M2" s="158" t="s">
        <v>146</v>
      </c>
      <c r="N2" s="158" t="s">
        <v>150</v>
      </c>
      <c r="O2" s="158" t="s">
        <v>19</v>
      </c>
      <c r="P2" s="158" t="s">
        <v>147</v>
      </c>
      <c r="Q2" s="158" t="s">
        <v>151</v>
      </c>
      <c r="R2" s="158" t="s">
        <v>20</v>
      </c>
      <c r="S2" s="158" t="s">
        <v>148</v>
      </c>
      <c r="T2" s="158" t="s">
        <v>152</v>
      </c>
      <c r="U2" s="157" t="s">
        <v>31</v>
      </c>
      <c r="V2" s="157" t="s">
        <v>149</v>
      </c>
      <c r="W2" s="157" t="s">
        <v>153</v>
      </c>
      <c r="X2" s="159" t="s">
        <v>22</v>
      </c>
      <c r="Y2" s="159" t="s">
        <v>23</v>
      </c>
      <c r="Z2" s="157" t="s">
        <v>46</v>
      </c>
      <c r="AA2" s="157" t="s">
        <v>91</v>
      </c>
    </row>
    <row r="3" spans="1:27" ht="12.75">
      <c r="A3" s="93"/>
      <c r="B3" s="1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5" s="11" customFormat="1" ht="12.75">
      <c r="A4" s="93"/>
      <c r="B4" s="237" t="s">
        <v>103</v>
      </c>
      <c r="C4" s="224"/>
      <c r="D4"/>
      <c r="E4"/>
    </row>
    <row r="5" spans="1:27" ht="12.75">
      <c r="A5" s="93"/>
      <c r="B5" s="95" t="s">
        <v>119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12.75">
      <c r="A6" s="93"/>
      <c r="B6" s="95" t="s">
        <v>120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2.75">
      <c r="A7" s="93"/>
      <c r="B7" s="1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12.75">
      <c r="A8" s="93"/>
      <c r="B8" s="14" t="s">
        <v>87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12.75">
      <c r="A9" s="93"/>
      <c r="B9" s="223" t="s">
        <v>88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/>
      <c r="W9"/>
      <c r="X9" s="10"/>
      <c r="Y9" s="10"/>
      <c r="Z9" s="10"/>
      <c r="AA9" s="10"/>
    </row>
    <row r="10" spans="1:2" s="11" customFormat="1" ht="12.75">
      <c r="A10" s="93"/>
      <c r="B10" s="107"/>
    </row>
    <row r="11" spans="1:27" s="11" customFormat="1" ht="12.75" customHeight="1">
      <c r="A11" s="139" t="s">
        <v>89</v>
      </c>
      <c r="B11" s="225" t="s">
        <v>113</v>
      </c>
      <c r="C11" s="226"/>
      <c r="D11" s="226"/>
      <c r="E11" s="226"/>
      <c r="F11" s="226"/>
      <c r="G11" s="176"/>
      <c r="H11" s="176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</row>
    <row r="12" spans="1:27" s="11" customFormat="1" ht="12.75">
      <c r="A12" s="125">
        <v>3</v>
      </c>
      <c r="B12" s="126" t="s">
        <v>32</v>
      </c>
      <c r="C12" s="127">
        <f aca="true" t="shared" si="0" ref="C12:C20">F12+I12+L12+O12+R12+U12</f>
        <v>8925676</v>
      </c>
      <c r="D12" s="127">
        <f aca="true" t="shared" si="1" ref="D12:D20">G12+J12+M12+P12+S12+V12</f>
        <v>2193849</v>
      </c>
      <c r="E12" s="127">
        <f aca="true" t="shared" si="2" ref="E12:E20">H12+K12+N12+Q12+T12+W12</f>
        <v>8988288</v>
      </c>
      <c r="F12" s="127">
        <f>F13+F21</f>
        <v>8807032</v>
      </c>
      <c r="G12" s="127">
        <f>G13+G21</f>
        <v>2162749</v>
      </c>
      <c r="H12" s="127">
        <f>H13+H21</f>
        <v>8869644</v>
      </c>
      <c r="I12" s="127"/>
      <c r="J12" s="127"/>
      <c r="K12" s="127"/>
      <c r="L12" s="127"/>
      <c r="M12" s="127"/>
      <c r="N12" s="127"/>
      <c r="O12" s="127"/>
      <c r="P12" s="127"/>
      <c r="Q12" s="127">
        <f>Q13+Q21</f>
        <v>0</v>
      </c>
      <c r="R12" s="127">
        <f>R13+R21</f>
        <v>118644</v>
      </c>
      <c r="S12" s="127">
        <f>S13+S21</f>
        <v>31100</v>
      </c>
      <c r="T12" s="127">
        <f>T13+T21</f>
        <v>118644</v>
      </c>
      <c r="U12" s="127"/>
      <c r="V12" s="127"/>
      <c r="W12" s="127"/>
      <c r="X12" s="127"/>
      <c r="Y12" s="127"/>
      <c r="Z12" s="127">
        <f>E12</f>
        <v>8988288</v>
      </c>
      <c r="AA12" s="127">
        <f aca="true" t="shared" si="3" ref="AA12:AA23">Z12</f>
        <v>8988288</v>
      </c>
    </row>
    <row r="13" spans="1:27" s="11" customFormat="1" ht="12.75">
      <c r="A13" s="129">
        <v>31</v>
      </c>
      <c r="B13" s="130" t="s">
        <v>33</v>
      </c>
      <c r="C13" s="131">
        <f t="shared" si="0"/>
        <v>8383608</v>
      </c>
      <c r="D13" s="131">
        <f t="shared" si="1"/>
        <v>2081290</v>
      </c>
      <c r="E13" s="131">
        <f t="shared" si="2"/>
        <v>8433849</v>
      </c>
      <c r="F13" s="131">
        <f>F14+F16+F18</f>
        <v>8274402</v>
      </c>
      <c r="G13" s="131">
        <f>G14+G16+G18</f>
        <v>2052910</v>
      </c>
      <c r="H13" s="131">
        <f>H14+H16+H18</f>
        <v>8324644</v>
      </c>
      <c r="I13" s="131"/>
      <c r="J13" s="131"/>
      <c r="K13" s="131"/>
      <c r="L13" s="131"/>
      <c r="M13" s="131"/>
      <c r="N13" s="131"/>
      <c r="O13" s="131"/>
      <c r="P13" s="131"/>
      <c r="Q13" s="131">
        <f>Q14+Q16+Q18</f>
        <v>0</v>
      </c>
      <c r="R13" s="131">
        <v>109206</v>
      </c>
      <c r="S13" s="131">
        <f>S14+S16+S18</f>
        <v>28380</v>
      </c>
      <c r="T13" s="131">
        <f>T14+T16+T18</f>
        <v>109205</v>
      </c>
      <c r="U13" s="131"/>
      <c r="V13" s="131"/>
      <c r="W13" s="131"/>
      <c r="X13" s="131"/>
      <c r="Y13" s="131"/>
      <c r="Z13" s="131">
        <f aca="true" t="shared" si="4" ref="Z13:Z23">E13</f>
        <v>8433849</v>
      </c>
      <c r="AA13" s="131">
        <f t="shared" si="3"/>
        <v>8433849</v>
      </c>
    </row>
    <row r="14" spans="1:27" ht="12.75">
      <c r="A14" s="152">
        <v>311</v>
      </c>
      <c r="B14" s="110" t="s">
        <v>34</v>
      </c>
      <c r="C14" s="128">
        <f t="shared" si="0"/>
        <v>6929209</v>
      </c>
      <c r="D14" s="128">
        <f t="shared" si="1"/>
        <v>1753583</v>
      </c>
      <c r="E14" s="128">
        <f t="shared" si="2"/>
        <v>7043099</v>
      </c>
      <c r="F14" s="128">
        <f>F15</f>
        <v>6836110</v>
      </c>
      <c r="G14" s="128">
        <f>G15</f>
        <v>1729374</v>
      </c>
      <c r="H14" s="128">
        <f>H15</f>
        <v>6950000</v>
      </c>
      <c r="I14" s="128"/>
      <c r="J14" s="128"/>
      <c r="K14" s="128"/>
      <c r="L14" s="128"/>
      <c r="M14" s="128"/>
      <c r="N14" s="128"/>
      <c r="O14" s="128"/>
      <c r="P14" s="128"/>
      <c r="Q14" s="128">
        <f>Q15</f>
        <v>0</v>
      </c>
      <c r="R14" s="128">
        <f>R15</f>
        <v>93099</v>
      </c>
      <c r="S14" s="128">
        <f>S15</f>
        <v>24209</v>
      </c>
      <c r="T14" s="128">
        <f>T15</f>
        <v>93099</v>
      </c>
      <c r="U14" s="128"/>
      <c r="V14" s="128"/>
      <c r="W14" s="128"/>
      <c r="X14" s="128"/>
      <c r="Y14" s="128"/>
      <c r="Z14" s="128">
        <f t="shared" si="4"/>
        <v>7043099</v>
      </c>
      <c r="AA14" s="128">
        <f t="shared" si="3"/>
        <v>7043099</v>
      </c>
    </row>
    <row r="15" spans="1:27" ht="12.75">
      <c r="A15" s="108">
        <v>3111</v>
      </c>
      <c r="B15" s="109" t="s">
        <v>70</v>
      </c>
      <c r="C15" s="112">
        <f t="shared" si="0"/>
        <v>6929209</v>
      </c>
      <c r="D15" s="112">
        <f t="shared" si="1"/>
        <v>1753583</v>
      </c>
      <c r="E15" s="112">
        <f t="shared" si="2"/>
        <v>7043099</v>
      </c>
      <c r="F15" s="112">
        <v>6836110</v>
      </c>
      <c r="G15" s="112">
        <v>1729374</v>
      </c>
      <c r="H15" s="112">
        <v>6950000</v>
      </c>
      <c r="I15" s="112"/>
      <c r="J15" s="112"/>
      <c r="K15" s="112"/>
      <c r="L15" s="112"/>
      <c r="M15" s="112"/>
      <c r="N15" s="112"/>
      <c r="O15" s="112"/>
      <c r="P15" s="112"/>
      <c r="Q15" s="112"/>
      <c r="R15" s="112">
        <v>93099</v>
      </c>
      <c r="S15" s="112">
        <v>24209</v>
      </c>
      <c r="T15" s="112">
        <v>93099</v>
      </c>
      <c r="U15" s="112"/>
      <c r="V15" s="112"/>
      <c r="W15" s="112"/>
      <c r="X15" s="112"/>
      <c r="Y15" s="112"/>
      <c r="Z15" s="163">
        <f t="shared" si="4"/>
        <v>7043099</v>
      </c>
      <c r="AA15" s="111">
        <f t="shared" si="3"/>
        <v>7043099</v>
      </c>
    </row>
    <row r="16" spans="1:27" ht="12.75">
      <c r="A16" s="152">
        <v>312</v>
      </c>
      <c r="B16" s="110" t="s">
        <v>35</v>
      </c>
      <c r="C16" s="128">
        <f t="shared" si="0"/>
        <v>391598</v>
      </c>
      <c r="D16" s="128">
        <f t="shared" si="1"/>
        <v>27518</v>
      </c>
      <c r="E16" s="128">
        <f t="shared" si="2"/>
        <v>180000</v>
      </c>
      <c r="F16" s="128">
        <f>SUM(F17)</f>
        <v>391598</v>
      </c>
      <c r="G16" s="128">
        <f>SUM(G17)</f>
        <v>27518</v>
      </c>
      <c r="H16" s="128">
        <f>SUM(H17)</f>
        <v>180000</v>
      </c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>
        <f t="shared" si="4"/>
        <v>180000</v>
      </c>
      <c r="AA16" s="128">
        <f t="shared" si="3"/>
        <v>180000</v>
      </c>
    </row>
    <row r="17" spans="1:27" ht="12.75">
      <c r="A17" s="108">
        <v>3121</v>
      </c>
      <c r="B17" s="109" t="s">
        <v>35</v>
      </c>
      <c r="C17" s="112">
        <f t="shared" si="0"/>
        <v>391598</v>
      </c>
      <c r="D17" s="112">
        <f t="shared" si="1"/>
        <v>27518</v>
      </c>
      <c r="E17" s="112">
        <f t="shared" si="2"/>
        <v>180000</v>
      </c>
      <c r="F17" s="112">
        <v>391598</v>
      </c>
      <c r="G17" s="112">
        <v>27518</v>
      </c>
      <c r="H17" s="112">
        <v>180000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63">
        <f t="shared" si="4"/>
        <v>180000</v>
      </c>
      <c r="AA17" s="111">
        <f t="shared" si="3"/>
        <v>180000</v>
      </c>
    </row>
    <row r="18" spans="1:27" ht="12.75">
      <c r="A18" s="152">
        <v>313</v>
      </c>
      <c r="B18" s="110" t="s">
        <v>36</v>
      </c>
      <c r="C18" s="128">
        <f t="shared" si="0"/>
        <v>1062800</v>
      </c>
      <c r="D18" s="128">
        <f t="shared" si="1"/>
        <v>300189</v>
      </c>
      <c r="E18" s="128">
        <f t="shared" si="2"/>
        <v>1210750</v>
      </c>
      <c r="F18" s="128">
        <f>SUM(F19:F20)</f>
        <v>1046694</v>
      </c>
      <c r="G18" s="128">
        <f>SUM(G19:G20)</f>
        <v>296018</v>
      </c>
      <c r="H18" s="128">
        <f>SUM(H19:H20)</f>
        <v>1194644</v>
      </c>
      <c r="I18" s="128"/>
      <c r="J18" s="128"/>
      <c r="K18" s="128"/>
      <c r="L18" s="128"/>
      <c r="M18" s="128"/>
      <c r="N18" s="128"/>
      <c r="O18" s="128"/>
      <c r="P18" s="128"/>
      <c r="Q18" s="128">
        <f>Q19+Q20</f>
        <v>0</v>
      </c>
      <c r="R18" s="128">
        <f>R19+R20</f>
        <v>16106</v>
      </c>
      <c r="S18" s="128">
        <f>S19+S20</f>
        <v>4171</v>
      </c>
      <c r="T18" s="128">
        <f>T19+T20</f>
        <v>16106</v>
      </c>
      <c r="U18" s="128"/>
      <c r="V18" s="128"/>
      <c r="W18" s="128"/>
      <c r="X18" s="128"/>
      <c r="Y18" s="128"/>
      <c r="Z18" s="128">
        <f t="shared" si="4"/>
        <v>1210750</v>
      </c>
      <c r="AA18" s="128">
        <f t="shared" si="3"/>
        <v>1210750</v>
      </c>
    </row>
    <row r="19" spans="1:27" ht="12.75">
      <c r="A19" s="108">
        <v>3132</v>
      </c>
      <c r="B19" s="109" t="s">
        <v>71</v>
      </c>
      <c r="C19" s="112">
        <f t="shared" si="0"/>
        <v>944124</v>
      </c>
      <c r="D19" s="112">
        <f t="shared" si="1"/>
        <v>270001</v>
      </c>
      <c r="E19" s="112">
        <f t="shared" si="2"/>
        <v>1056465</v>
      </c>
      <c r="F19" s="112">
        <v>930159</v>
      </c>
      <c r="G19" s="112">
        <v>266249</v>
      </c>
      <c r="H19" s="112">
        <v>1042500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>
        <v>13965</v>
      </c>
      <c r="S19" s="112">
        <v>3752</v>
      </c>
      <c r="T19" s="112">
        <v>13965</v>
      </c>
      <c r="U19" s="112"/>
      <c r="V19" s="112"/>
      <c r="W19" s="112"/>
      <c r="X19" s="112"/>
      <c r="Y19" s="112"/>
      <c r="Z19" s="163">
        <f t="shared" si="4"/>
        <v>1056465</v>
      </c>
      <c r="AA19" s="111">
        <f t="shared" si="3"/>
        <v>1056465</v>
      </c>
    </row>
    <row r="20" spans="1:27" ht="15.75" customHeight="1">
      <c r="A20" s="108">
        <v>3133</v>
      </c>
      <c r="B20" s="109" t="s">
        <v>72</v>
      </c>
      <c r="C20" s="112">
        <f t="shared" si="0"/>
        <v>118676</v>
      </c>
      <c r="D20" s="112">
        <f t="shared" si="1"/>
        <v>30188</v>
      </c>
      <c r="E20" s="112">
        <f t="shared" si="2"/>
        <v>154285</v>
      </c>
      <c r="F20" s="112">
        <v>116535</v>
      </c>
      <c r="G20" s="112">
        <v>29769</v>
      </c>
      <c r="H20" s="112">
        <v>152144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>
        <v>2141</v>
      </c>
      <c r="S20" s="112">
        <v>419</v>
      </c>
      <c r="T20" s="112">
        <v>2141</v>
      </c>
      <c r="U20" s="112"/>
      <c r="V20" s="112"/>
      <c r="W20" s="112"/>
      <c r="X20" s="112"/>
      <c r="Y20" s="112"/>
      <c r="Z20" s="163">
        <f t="shared" si="4"/>
        <v>154285</v>
      </c>
      <c r="AA20" s="111">
        <f t="shared" si="3"/>
        <v>154285</v>
      </c>
    </row>
    <row r="21" spans="1:27" ht="15.75" customHeight="1">
      <c r="A21" s="129">
        <v>32</v>
      </c>
      <c r="B21" s="130" t="s">
        <v>37</v>
      </c>
      <c r="C21" s="131">
        <f aca="true" t="shared" si="5" ref="C21:H22">C22</f>
        <v>542068</v>
      </c>
      <c r="D21" s="131">
        <f t="shared" si="5"/>
        <v>112559</v>
      </c>
      <c r="E21" s="131">
        <f t="shared" si="5"/>
        <v>554439</v>
      </c>
      <c r="F21" s="131">
        <f t="shared" si="5"/>
        <v>532630</v>
      </c>
      <c r="G21" s="131">
        <f t="shared" si="5"/>
        <v>109839</v>
      </c>
      <c r="H21" s="131">
        <f t="shared" si="5"/>
        <v>545000</v>
      </c>
      <c r="I21" s="148"/>
      <c r="J21" s="148"/>
      <c r="K21" s="148"/>
      <c r="L21" s="148"/>
      <c r="M21" s="148"/>
      <c r="N21" s="148"/>
      <c r="O21" s="148"/>
      <c r="P21" s="148"/>
      <c r="Q21" s="131">
        <f aca="true" t="shared" si="6" ref="Q21:T22">Q22</f>
        <v>0</v>
      </c>
      <c r="R21" s="131">
        <f t="shared" si="6"/>
        <v>9438</v>
      </c>
      <c r="S21" s="131">
        <f t="shared" si="6"/>
        <v>2720</v>
      </c>
      <c r="T21" s="131">
        <f t="shared" si="6"/>
        <v>9439</v>
      </c>
      <c r="U21" s="148"/>
      <c r="V21" s="148"/>
      <c r="W21" s="148"/>
      <c r="X21" s="148"/>
      <c r="Y21" s="148"/>
      <c r="Z21" s="131">
        <f t="shared" si="4"/>
        <v>554439</v>
      </c>
      <c r="AA21" s="131">
        <f t="shared" si="3"/>
        <v>554439</v>
      </c>
    </row>
    <row r="22" spans="1:27" ht="15.75" customHeight="1">
      <c r="A22" s="152">
        <v>321</v>
      </c>
      <c r="B22" s="110" t="s">
        <v>38</v>
      </c>
      <c r="C22" s="153">
        <f t="shared" si="5"/>
        <v>542068</v>
      </c>
      <c r="D22" s="153">
        <f t="shared" si="5"/>
        <v>112559</v>
      </c>
      <c r="E22" s="153">
        <f t="shared" si="5"/>
        <v>554439</v>
      </c>
      <c r="F22" s="153">
        <f t="shared" si="5"/>
        <v>532630</v>
      </c>
      <c r="G22" s="153">
        <f t="shared" si="5"/>
        <v>109839</v>
      </c>
      <c r="H22" s="153">
        <f t="shared" si="5"/>
        <v>545000</v>
      </c>
      <c r="I22" s="153"/>
      <c r="J22" s="153"/>
      <c r="K22" s="153"/>
      <c r="L22" s="153"/>
      <c r="M22" s="153"/>
      <c r="N22" s="153"/>
      <c r="O22" s="153"/>
      <c r="P22" s="153"/>
      <c r="Q22" s="153">
        <f t="shared" si="6"/>
        <v>0</v>
      </c>
      <c r="R22" s="153">
        <f t="shared" si="6"/>
        <v>9438</v>
      </c>
      <c r="S22" s="153">
        <f t="shared" si="6"/>
        <v>2720</v>
      </c>
      <c r="T22" s="153">
        <f t="shared" si="6"/>
        <v>9439</v>
      </c>
      <c r="U22" s="153"/>
      <c r="V22" s="153"/>
      <c r="W22" s="153"/>
      <c r="X22" s="153"/>
      <c r="Y22" s="153"/>
      <c r="Z22" s="128">
        <f t="shared" si="4"/>
        <v>554439</v>
      </c>
      <c r="AA22" s="128">
        <f t="shared" si="3"/>
        <v>554439</v>
      </c>
    </row>
    <row r="23" spans="1:27" ht="15.75" customHeight="1">
      <c r="A23" s="114">
        <v>3212</v>
      </c>
      <c r="B23" s="134" t="s">
        <v>86</v>
      </c>
      <c r="C23" s="115">
        <f>F23+R23</f>
        <v>542068</v>
      </c>
      <c r="D23" s="115">
        <f>G23+J23+M23+P23+S23+V23</f>
        <v>112559</v>
      </c>
      <c r="E23" s="115">
        <f>H23+K23+N23+Q23+T23+W23</f>
        <v>554439</v>
      </c>
      <c r="F23" s="115">
        <v>532630</v>
      </c>
      <c r="G23" s="115">
        <v>109839</v>
      </c>
      <c r="H23" s="115">
        <v>545000</v>
      </c>
      <c r="I23" s="115"/>
      <c r="J23" s="115"/>
      <c r="K23" s="115"/>
      <c r="L23" s="115"/>
      <c r="M23" s="115"/>
      <c r="N23" s="115"/>
      <c r="O23" s="115"/>
      <c r="P23" s="115"/>
      <c r="Q23" s="115"/>
      <c r="R23" s="115">
        <v>9438</v>
      </c>
      <c r="S23" s="115">
        <v>2720</v>
      </c>
      <c r="T23" s="115">
        <v>9439</v>
      </c>
      <c r="U23" s="115"/>
      <c r="V23" s="115"/>
      <c r="W23" s="115"/>
      <c r="X23" s="115"/>
      <c r="Y23" s="115"/>
      <c r="Z23" s="163">
        <f t="shared" si="4"/>
        <v>554439</v>
      </c>
      <c r="AA23" s="116">
        <f t="shared" si="3"/>
        <v>554439</v>
      </c>
    </row>
    <row r="24" spans="1:27" ht="15.75" customHeight="1">
      <c r="A24" s="119"/>
      <c r="B24" s="155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1"/>
      <c r="AA24" s="121"/>
    </row>
    <row r="25" spans="1:27" ht="15.75" customHeight="1">
      <c r="A25" s="92"/>
      <c r="B25" s="14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8"/>
      <c r="AA25" s="118"/>
    </row>
    <row r="26" spans="1:27" ht="15.75" customHeight="1">
      <c r="A26" s="92"/>
      <c r="B26" s="229" t="s">
        <v>125</v>
      </c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</row>
    <row r="27" spans="1:27" ht="15.75" customHeight="1">
      <c r="A27" s="92"/>
      <c r="B27" s="14" t="s">
        <v>92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8"/>
      <c r="AA27" s="118"/>
    </row>
    <row r="28" spans="1:27" ht="15.75" customHeight="1">
      <c r="A28" s="141" t="s">
        <v>89</v>
      </c>
      <c r="B28" s="142" t="s">
        <v>82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7"/>
      <c r="AA28" s="137"/>
    </row>
    <row r="29" spans="1:27" ht="15.75" customHeight="1">
      <c r="A29" s="125">
        <v>3</v>
      </c>
      <c r="B29" s="126" t="s">
        <v>32</v>
      </c>
      <c r="C29" s="127">
        <f aca="true" t="shared" si="7" ref="C29:Y29">C30+C61+C65</f>
        <v>932253</v>
      </c>
      <c r="D29" s="127">
        <f t="shared" si="7"/>
        <v>216053.78</v>
      </c>
      <c r="E29" s="127">
        <f t="shared" si="7"/>
        <v>1128462</v>
      </c>
      <c r="F29" s="127">
        <f t="shared" si="7"/>
        <v>10000</v>
      </c>
      <c r="G29" s="127">
        <f t="shared" si="7"/>
        <v>12484</v>
      </c>
      <c r="H29" s="127">
        <f t="shared" si="7"/>
        <v>107750</v>
      </c>
      <c r="I29" s="127">
        <f t="shared" si="7"/>
        <v>675653</v>
      </c>
      <c r="J29" s="127">
        <f t="shared" si="7"/>
        <v>191883.78</v>
      </c>
      <c r="K29" s="127">
        <f t="shared" si="7"/>
        <v>723432</v>
      </c>
      <c r="L29" s="127">
        <f t="shared" si="7"/>
        <v>25000</v>
      </c>
      <c r="M29" s="127">
        <f t="shared" si="7"/>
        <v>708</v>
      </c>
      <c r="N29" s="127">
        <f t="shared" si="7"/>
        <v>40580</v>
      </c>
      <c r="O29" s="127">
        <f t="shared" si="7"/>
        <v>213100</v>
      </c>
      <c r="P29" s="127">
        <f t="shared" si="7"/>
        <v>4628</v>
      </c>
      <c r="Q29" s="127">
        <f t="shared" si="7"/>
        <v>220200</v>
      </c>
      <c r="R29" s="127">
        <f t="shared" si="7"/>
        <v>5000</v>
      </c>
      <c r="S29" s="127">
        <f t="shared" si="7"/>
        <v>0</v>
      </c>
      <c r="T29" s="127">
        <f t="shared" si="7"/>
        <v>23500</v>
      </c>
      <c r="U29" s="127">
        <f t="shared" si="7"/>
        <v>3500</v>
      </c>
      <c r="V29" s="188">
        <f t="shared" si="7"/>
        <v>5950</v>
      </c>
      <c r="W29" s="188">
        <f t="shared" si="7"/>
        <v>13000</v>
      </c>
      <c r="X29" s="127">
        <f t="shared" si="7"/>
        <v>0</v>
      </c>
      <c r="Y29" s="127">
        <f t="shared" si="7"/>
        <v>0</v>
      </c>
      <c r="Z29" s="127">
        <f>E29</f>
        <v>1128462</v>
      </c>
      <c r="AA29" s="127">
        <f>Z29</f>
        <v>1128462</v>
      </c>
    </row>
    <row r="30" spans="1:27" s="11" customFormat="1" ht="12.75">
      <c r="A30" s="129">
        <v>32</v>
      </c>
      <c r="B30" s="130" t="s">
        <v>37</v>
      </c>
      <c r="C30" s="131">
        <f>C31+C36+C43+C53+C55</f>
        <v>887253</v>
      </c>
      <c r="D30" s="131">
        <f>D31+D36+D43+D53+D55</f>
        <v>196646.73</v>
      </c>
      <c r="E30" s="131">
        <f>E31+E36+E43+E53+E55</f>
        <v>1050712</v>
      </c>
      <c r="F30" s="131">
        <f>F33+F55</f>
        <v>0</v>
      </c>
      <c r="G30" s="131">
        <f>G31+G36+G43+G53+G55</f>
        <v>5710</v>
      </c>
      <c r="H30" s="131">
        <f>H31+H36+H43+H53+H55</f>
        <v>71000</v>
      </c>
      <c r="I30" s="131">
        <f aca="true" t="shared" si="8" ref="I30:N30">I31+I36+I43+I55</f>
        <v>640653</v>
      </c>
      <c r="J30" s="131">
        <f t="shared" si="8"/>
        <v>179365.73</v>
      </c>
      <c r="K30" s="131">
        <f>K31+K36+K43+K53+K55</f>
        <v>687432</v>
      </c>
      <c r="L30" s="131">
        <f t="shared" si="8"/>
        <v>25000</v>
      </c>
      <c r="M30" s="131">
        <f t="shared" si="8"/>
        <v>593</v>
      </c>
      <c r="N30" s="131">
        <f t="shared" si="8"/>
        <v>35580</v>
      </c>
      <c r="O30" s="131">
        <f>O31+O36+O43+O53+O55</f>
        <v>213100</v>
      </c>
      <c r="P30" s="131">
        <f>P31+P36+P43+P53+P55</f>
        <v>4628</v>
      </c>
      <c r="Q30" s="131">
        <f>Q31+Q36+Q43+Q53+Q55</f>
        <v>220200</v>
      </c>
      <c r="R30" s="131">
        <f>R31+R36+R43+R55</f>
        <v>5000</v>
      </c>
      <c r="S30" s="131">
        <f>S31+S36+S43+S55</f>
        <v>0</v>
      </c>
      <c r="T30" s="131">
        <f>T31+T36+T43+T55</f>
        <v>23500</v>
      </c>
      <c r="U30" s="131">
        <f>U31+U36+U43+U53+U55</f>
        <v>3500</v>
      </c>
      <c r="V30" s="187">
        <f>V31+V36+V43+V53+V55</f>
        <v>5950</v>
      </c>
      <c r="W30" s="187">
        <f>W31+W36+W43+W53+W55</f>
        <v>13000</v>
      </c>
      <c r="X30" s="131">
        <f>X33+X55</f>
        <v>0</v>
      </c>
      <c r="Y30" s="131">
        <f>Y33+Y55</f>
        <v>0</v>
      </c>
      <c r="Z30" s="194">
        <f aca="true" t="shared" si="9" ref="Z30:Z67">E30</f>
        <v>1050712</v>
      </c>
      <c r="AA30" s="131">
        <f aca="true" t="shared" si="10" ref="AA30:AA63">Z30</f>
        <v>1050712</v>
      </c>
    </row>
    <row r="31" spans="1:27" ht="12.75">
      <c r="A31" s="152">
        <v>321</v>
      </c>
      <c r="B31" s="110" t="s">
        <v>38</v>
      </c>
      <c r="C31" s="128">
        <f aca="true" t="shared" si="11" ref="C31:C42">F31+I31+L31+O31+R31+U31</f>
        <v>62150</v>
      </c>
      <c r="D31" s="128">
        <f aca="true" t="shared" si="12" ref="D31:D42">G31+J31+M31+P31+S31+V31</f>
        <v>9545.67</v>
      </c>
      <c r="E31" s="128">
        <f aca="true" t="shared" si="13" ref="E31:E42">H31+K31+N31+Q31+T31+W31</f>
        <v>70935</v>
      </c>
      <c r="F31" s="153">
        <f>SUM(F32:F35)</f>
        <v>0</v>
      </c>
      <c r="G31" s="153">
        <f>SUM(G32:G35)</f>
        <v>0</v>
      </c>
      <c r="H31" s="153">
        <f>SUM(H32:H35)</f>
        <v>0</v>
      </c>
      <c r="I31" s="128">
        <f>I32+I33+I34+I35</f>
        <v>19000</v>
      </c>
      <c r="J31" s="128">
        <f>J32+J33+J34+J35</f>
        <v>8952.67</v>
      </c>
      <c r="K31" s="128">
        <f>K32+K33+K34+K35</f>
        <v>38435</v>
      </c>
      <c r="L31" s="128">
        <f>SUM(L32:L35)</f>
        <v>16500</v>
      </c>
      <c r="M31" s="128">
        <f>SUM(M32:M35)</f>
        <v>593</v>
      </c>
      <c r="N31" s="128">
        <f>SUM(N32:N35)</f>
        <v>7500</v>
      </c>
      <c r="O31" s="128">
        <f aca="true" t="shared" si="14" ref="O31:V31">SUM(O32:O34)</f>
        <v>26650</v>
      </c>
      <c r="P31" s="128">
        <f t="shared" si="14"/>
        <v>0</v>
      </c>
      <c r="Q31" s="128">
        <f t="shared" si="14"/>
        <v>25000</v>
      </c>
      <c r="R31" s="128">
        <f t="shared" si="14"/>
        <v>0</v>
      </c>
      <c r="S31" s="128">
        <f t="shared" si="14"/>
        <v>0</v>
      </c>
      <c r="T31" s="128">
        <f t="shared" si="14"/>
        <v>0</v>
      </c>
      <c r="U31" s="128">
        <f t="shared" si="14"/>
        <v>0</v>
      </c>
      <c r="V31" s="128">
        <f t="shared" si="14"/>
        <v>0</v>
      </c>
      <c r="W31" s="128"/>
      <c r="X31" s="128">
        <f>SUM(X32:X34)</f>
        <v>0</v>
      </c>
      <c r="Y31" s="128">
        <f>SUM(Y32:Y34)</f>
        <v>0</v>
      </c>
      <c r="Z31" s="128">
        <f t="shared" si="9"/>
        <v>70935</v>
      </c>
      <c r="AA31" s="128">
        <f t="shared" si="10"/>
        <v>70935</v>
      </c>
    </row>
    <row r="32" spans="1:27" ht="12.75">
      <c r="A32" s="108">
        <v>3211</v>
      </c>
      <c r="B32" s="109" t="s">
        <v>65</v>
      </c>
      <c r="C32" s="112">
        <f t="shared" si="11"/>
        <v>43650</v>
      </c>
      <c r="D32" s="112">
        <f t="shared" si="12"/>
        <v>8637.67</v>
      </c>
      <c r="E32" s="112">
        <f>H32+K32+N32+Q32+T32+W32</f>
        <v>62435</v>
      </c>
      <c r="F32" s="112"/>
      <c r="G32" s="112"/>
      <c r="H32" s="112"/>
      <c r="I32" s="112">
        <v>14000</v>
      </c>
      <c r="J32" s="112">
        <v>8044.67</v>
      </c>
      <c r="K32" s="112">
        <v>32435</v>
      </c>
      <c r="L32" s="112">
        <v>13000</v>
      </c>
      <c r="M32" s="112">
        <v>593</v>
      </c>
      <c r="N32" s="112">
        <v>5000</v>
      </c>
      <c r="O32" s="112">
        <v>16650</v>
      </c>
      <c r="P32" s="112"/>
      <c r="Q32" s="112">
        <v>25000</v>
      </c>
      <c r="R32" s="112"/>
      <c r="S32" s="112"/>
      <c r="T32" s="112"/>
      <c r="U32" s="112"/>
      <c r="V32" s="112"/>
      <c r="W32" s="112"/>
      <c r="X32" s="112"/>
      <c r="Y32" s="112"/>
      <c r="Z32" s="163">
        <f t="shared" si="9"/>
        <v>62435</v>
      </c>
      <c r="AA32" s="111">
        <f t="shared" si="10"/>
        <v>62435</v>
      </c>
    </row>
    <row r="33" spans="1:27" ht="12.75">
      <c r="A33" s="108">
        <v>3212</v>
      </c>
      <c r="B33" s="109" t="s">
        <v>66</v>
      </c>
      <c r="C33" s="112">
        <f t="shared" si="11"/>
        <v>0</v>
      </c>
      <c r="D33" s="112">
        <f t="shared" si="12"/>
        <v>0</v>
      </c>
      <c r="E33" s="112">
        <f t="shared" si="13"/>
        <v>0</v>
      </c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63">
        <f t="shared" si="9"/>
        <v>0</v>
      </c>
      <c r="AA33" s="111">
        <f t="shared" si="10"/>
        <v>0</v>
      </c>
    </row>
    <row r="34" spans="1:27" ht="12.75">
      <c r="A34" s="108">
        <v>3213</v>
      </c>
      <c r="B34" s="109" t="s">
        <v>67</v>
      </c>
      <c r="C34" s="112">
        <f t="shared" si="11"/>
        <v>14500</v>
      </c>
      <c r="D34" s="112">
        <f t="shared" si="12"/>
        <v>600</v>
      </c>
      <c r="E34" s="112">
        <f t="shared" si="13"/>
        <v>4000</v>
      </c>
      <c r="F34" s="112"/>
      <c r="G34" s="112"/>
      <c r="H34" s="112"/>
      <c r="I34" s="112">
        <v>3000</v>
      </c>
      <c r="J34" s="112">
        <v>600</v>
      </c>
      <c r="K34" s="112">
        <v>3000</v>
      </c>
      <c r="L34" s="112">
        <v>1500</v>
      </c>
      <c r="M34" s="112"/>
      <c r="N34" s="112">
        <v>1000</v>
      </c>
      <c r="O34" s="112">
        <v>10000</v>
      </c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63">
        <f t="shared" si="9"/>
        <v>4000</v>
      </c>
      <c r="AA34" s="111">
        <f t="shared" si="10"/>
        <v>4000</v>
      </c>
    </row>
    <row r="35" spans="1:27" ht="12.75">
      <c r="A35" s="108">
        <v>3214</v>
      </c>
      <c r="B35" s="109" t="s">
        <v>77</v>
      </c>
      <c r="C35" s="112">
        <f t="shared" si="11"/>
        <v>4000</v>
      </c>
      <c r="D35" s="112">
        <f t="shared" si="12"/>
        <v>308</v>
      </c>
      <c r="E35" s="112">
        <f t="shared" si="13"/>
        <v>4500</v>
      </c>
      <c r="F35" s="112"/>
      <c r="G35" s="112"/>
      <c r="H35" s="112"/>
      <c r="I35" s="112">
        <v>2000</v>
      </c>
      <c r="J35" s="112">
        <v>308</v>
      </c>
      <c r="K35" s="112">
        <v>3000</v>
      </c>
      <c r="L35" s="112">
        <v>2000</v>
      </c>
      <c r="M35" s="112"/>
      <c r="N35" s="112">
        <v>1500</v>
      </c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63">
        <f t="shared" si="9"/>
        <v>4500</v>
      </c>
      <c r="AA35" s="111">
        <f t="shared" si="10"/>
        <v>4500</v>
      </c>
    </row>
    <row r="36" spans="1:27" ht="12.75">
      <c r="A36" s="152">
        <v>322</v>
      </c>
      <c r="B36" s="110" t="s">
        <v>39</v>
      </c>
      <c r="C36" s="128">
        <f t="shared" si="11"/>
        <v>426403</v>
      </c>
      <c r="D36" s="128">
        <f t="shared" si="12"/>
        <v>133263.75</v>
      </c>
      <c r="E36" s="128">
        <f t="shared" si="13"/>
        <v>439080</v>
      </c>
      <c r="F36" s="128">
        <f>SUM(F37:F42)</f>
        <v>0</v>
      </c>
      <c r="G36" s="128">
        <f>SUM(G37:G42)</f>
        <v>0</v>
      </c>
      <c r="H36" s="128">
        <f>SUM(H37:H42)</f>
        <v>8000</v>
      </c>
      <c r="I36" s="128">
        <f>SUM(I37:I41)</f>
        <v>409153</v>
      </c>
      <c r="J36" s="128">
        <f>SUM(J37:J41)</f>
        <v>133263.75</v>
      </c>
      <c r="K36" s="128">
        <f>K37+K38+K39+K40+K41+K42</f>
        <v>405000</v>
      </c>
      <c r="L36" s="128">
        <f>SUM(L37:L42)</f>
        <v>8500</v>
      </c>
      <c r="M36" s="128">
        <f>SUM(M37:M42)</f>
        <v>0</v>
      </c>
      <c r="N36" s="128">
        <f>SUM(N37:N42)</f>
        <v>13080</v>
      </c>
      <c r="O36" s="128">
        <f>SUM(O37:O42)</f>
        <v>250</v>
      </c>
      <c r="P36" s="128"/>
      <c r="Q36" s="128"/>
      <c r="R36" s="128">
        <f>SUM(R37:R42)</f>
        <v>5000</v>
      </c>
      <c r="S36" s="128">
        <f>SUM(S37:S42)</f>
        <v>0</v>
      </c>
      <c r="T36" s="128">
        <f>SUM(T37:T42)</f>
        <v>12000</v>
      </c>
      <c r="U36" s="128">
        <f>SUM(U37:U41)</f>
        <v>3500</v>
      </c>
      <c r="V36" s="128">
        <f>SUM(V37:V41)</f>
        <v>0</v>
      </c>
      <c r="W36" s="128">
        <f>SUM(W37:W41)</f>
        <v>1000</v>
      </c>
      <c r="X36" s="128">
        <f>SUM(X37:X41)</f>
        <v>0</v>
      </c>
      <c r="Y36" s="128">
        <f>SUM(Y37:Y41)</f>
        <v>0</v>
      </c>
      <c r="Z36" s="128">
        <f t="shared" si="9"/>
        <v>439080</v>
      </c>
      <c r="AA36" s="128">
        <f t="shared" si="10"/>
        <v>439080</v>
      </c>
    </row>
    <row r="37" spans="1:27" ht="12.75">
      <c r="A37" s="108">
        <v>3221</v>
      </c>
      <c r="B37" s="109" t="s">
        <v>51</v>
      </c>
      <c r="C37" s="112">
        <f t="shared" si="11"/>
        <v>71882</v>
      </c>
      <c r="D37" s="112">
        <f t="shared" si="12"/>
        <v>6502.03</v>
      </c>
      <c r="E37" s="112">
        <f t="shared" si="13"/>
        <v>86000</v>
      </c>
      <c r="F37" s="112"/>
      <c r="G37" s="112"/>
      <c r="H37" s="112"/>
      <c r="I37" s="112">
        <v>65132</v>
      </c>
      <c r="J37" s="112">
        <v>6502.03</v>
      </c>
      <c r="K37" s="112">
        <v>76000</v>
      </c>
      <c r="L37" s="112">
        <v>3000</v>
      </c>
      <c r="M37" s="112"/>
      <c r="N37" s="112"/>
      <c r="O37" s="164">
        <v>250</v>
      </c>
      <c r="P37" s="164"/>
      <c r="Q37" s="164"/>
      <c r="R37" s="112">
        <v>2000</v>
      </c>
      <c r="S37" s="112"/>
      <c r="T37" s="112">
        <v>10000</v>
      </c>
      <c r="U37" s="112">
        <v>1500</v>
      </c>
      <c r="V37" s="112"/>
      <c r="W37" s="112"/>
      <c r="X37" s="112"/>
      <c r="Y37" s="112"/>
      <c r="Z37" s="163">
        <f t="shared" si="9"/>
        <v>86000</v>
      </c>
      <c r="AA37" s="111">
        <f t="shared" si="10"/>
        <v>86000</v>
      </c>
    </row>
    <row r="38" spans="1:27" ht="12.75">
      <c r="A38" s="108">
        <v>3222</v>
      </c>
      <c r="B38" s="109" t="s">
        <v>68</v>
      </c>
      <c r="C38" s="112">
        <f t="shared" si="11"/>
        <v>0</v>
      </c>
      <c r="D38" s="112">
        <f t="shared" si="12"/>
        <v>0</v>
      </c>
      <c r="E38" s="112">
        <f t="shared" si="13"/>
        <v>8000</v>
      </c>
      <c r="F38" s="112"/>
      <c r="G38" s="112"/>
      <c r="H38" s="112">
        <v>8000</v>
      </c>
      <c r="I38" s="112"/>
      <c r="J38" s="112"/>
      <c r="K38" s="112"/>
      <c r="L38" s="112"/>
      <c r="M38" s="112"/>
      <c r="N38" s="112"/>
      <c r="O38" s="164">
        <v>0</v>
      </c>
      <c r="P38" s="164"/>
      <c r="Q38" s="164"/>
      <c r="R38" s="113"/>
      <c r="S38" s="113"/>
      <c r="T38" s="113"/>
      <c r="U38" s="112"/>
      <c r="V38" s="112"/>
      <c r="W38" s="112"/>
      <c r="X38" s="112"/>
      <c r="Y38" s="112"/>
      <c r="Z38" s="163">
        <f t="shared" si="9"/>
        <v>8000</v>
      </c>
      <c r="AA38" s="111">
        <f t="shared" si="10"/>
        <v>8000</v>
      </c>
    </row>
    <row r="39" spans="1:27" ht="12.75">
      <c r="A39" s="108">
        <v>3223</v>
      </c>
      <c r="B39" s="109" t="s">
        <v>52</v>
      </c>
      <c r="C39" s="112">
        <f t="shared" si="11"/>
        <v>308571</v>
      </c>
      <c r="D39" s="112">
        <f t="shared" si="12"/>
        <v>120773.96</v>
      </c>
      <c r="E39" s="112">
        <f t="shared" si="13"/>
        <v>293580</v>
      </c>
      <c r="F39" s="112"/>
      <c r="G39" s="112"/>
      <c r="H39" s="112"/>
      <c r="I39" s="112">
        <v>308571</v>
      </c>
      <c r="J39" s="112">
        <v>120773.96</v>
      </c>
      <c r="K39" s="112">
        <v>285000</v>
      </c>
      <c r="L39" s="112"/>
      <c r="M39" s="112"/>
      <c r="N39" s="112">
        <v>8580</v>
      </c>
      <c r="O39" s="164">
        <v>0</v>
      </c>
      <c r="P39" s="164"/>
      <c r="Q39" s="164"/>
      <c r="R39" s="112"/>
      <c r="S39" s="112"/>
      <c r="T39" s="112"/>
      <c r="U39" s="112"/>
      <c r="V39" s="112"/>
      <c r="W39" s="112"/>
      <c r="X39" s="112"/>
      <c r="Y39" s="112"/>
      <c r="Z39" s="163">
        <f t="shared" si="9"/>
        <v>293580</v>
      </c>
      <c r="AA39" s="111">
        <f t="shared" si="10"/>
        <v>293580</v>
      </c>
    </row>
    <row r="40" spans="1:27" ht="16.5" customHeight="1">
      <c r="A40" s="108">
        <v>3224</v>
      </c>
      <c r="B40" s="109" t="s">
        <v>53</v>
      </c>
      <c r="C40" s="112">
        <f t="shared" si="11"/>
        <v>30450</v>
      </c>
      <c r="D40" s="112">
        <f t="shared" si="12"/>
        <v>5550.26</v>
      </c>
      <c r="E40" s="112">
        <f t="shared" si="13"/>
        <v>36000</v>
      </c>
      <c r="F40" s="112"/>
      <c r="G40" s="112"/>
      <c r="H40" s="112"/>
      <c r="I40" s="112">
        <v>30450</v>
      </c>
      <c r="J40" s="112">
        <v>5550.26</v>
      </c>
      <c r="K40" s="112">
        <v>36000</v>
      </c>
      <c r="L40" s="112"/>
      <c r="M40" s="112"/>
      <c r="N40" s="112"/>
      <c r="O40" s="164">
        <v>0</v>
      </c>
      <c r="P40" s="164"/>
      <c r="Q40" s="164"/>
      <c r="R40" s="112"/>
      <c r="S40" s="112"/>
      <c r="T40" s="112"/>
      <c r="U40" s="112"/>
      <c r="V40" s="112"/>
      <c r="W40" s="112"/>
      <c r="X40" s="112"/>
      <c r="Y40" s="112"/>
      <c r="Z40" s="163">
        <f t="shared" si="9"/>
        <v>36000</v>
      </c>
      <c r="AA40" s="111">
        <f t="shared" si="10"/>
        <v>36000</v>
      </c>
    </row>
    <row r="41" spans="1:27" ht="16.5" customHeight="1">
      <c r="A41" s="108">
        <v>3225</v>
      </c>
      <c r="B41" s="109" t="s">
        <v>54</v>
      </c>
      <c r="C41" s="112">
        <f t="shared" si="11"/>
        <v>13500</v>
      </c>
      <c r="D41" s="112">
        <f t="shared" si="12"/>
        <v>437.5</v>
      </c>
      <c r="E41" s="112">
        <f t="shared" si="13"/>
        <v>13500</v>
      </c>
      <c r="F41" s="112"/>
      <c r="G41" s="112"/>
      <c r="H41" s="112"/>
      <c r="I41" s="112">
        <v>5000</v>
      </c>
      <c r="J41" s="112">
        <v>437.5</v>
      </c>
      <c r="K41" s="112">
        <v>7000</v>
      </c>
      <c r="L41" s="112">
        <v>3500</v>
      </c>
      <c r="M41" s="112"/>
      <c r="N41" s="112">
        <v>3500</v>
      </c>
      <c r="O41" s="164">
        <v>0</v>
      </c>
      <c r="P41" s="164"/>
      <c r="Q41" s="164"/>
      <c r="R41" s="112">
        <v>3000</v>
      </c>
      <c r="S41" s="112"/>
      <c r="T41" s="112">
        <v>2000</v>
      </c>
      <c r="U41" s="112">
        <v>2000</v>
      </c>
      <c r="V41" s="112"/>
      <c r="W41" s="112">
        <v>1000</v>
      </c>
      <c r="X41" s="112"/>
      <c r="Y41" s="112"/>
      <c r="Z41" s="163">
        <f t="shared" si="9"/>
        <v>13500</v>
      </c>
      <c r="AA41" s="111">
        <f t="shared" si="10"/>
        <v>13500</v>
      </c>
    </row>
    <row r="42" spans="1:27" ht="16.5" customHeight="1">
      <c r="A42" s="108">
        <v>3227</v>
      </c>
      <c r="B42" s="109" t="s">
        <v>76</v>
      </c>
      <c r="C42" s="112">
        <f t="shared" si="11"/>
        <v>2000</v>
      </c>
      <c r="D42" s="112">
        <f t="shared" si="12"/>
        <v>0</v>
      </c>
      <c r="E42" s="112">
        <f t="shared" si="13"/>
        <v>2000</v>
      </c>
      <c r="F42" s="112"/>
      <c r="G42" s="112"/>
      <c r="H42" s="112"/>
      <c r="I42" s="112"/>
      <c r="J42" s="112"/>
      <c r="K42" s="112">
        <v>1000</v>
      </c>
      <c r="L42" s="112">
        <v>2000</v>
      </c>
      <c r="M42" s="112"/>
      <c r="N42" s="112">
        <v>1000</v>
      </c>
      <c r="O42" s="164"/>
      <c r="P42" s="164"/>
      <c r="Q42" s="164"/>
      <c r="R42" s="112"/>
      <c r="S42" s="112"/>
      <c r="T42" s="112"/>
      <c r="U42" s="112"/>
      <c r="V42" s="112"/>
      <c r="W42" s="112"/>
      <c r="X42" s="112"/>
      <c r="Y42" s="112"/>
      <c r="Z42" s="163">
        <f t="shared" si="9"/>
        <v>2000</v>
      </c>
      <c r="AA42" s="111">
        <f t="shared" si="10"/>
        <v>2000</v>
      </c>
    </row>
    <row r="43" spans="1:27" ht="12.75">
      <c r="A43" s="152">
        <v>323</v>
      </c>
      <c r="B43" s="110" t="s">
        <v>40</v>
      </c>
      <c r="C43" s="128">
        <f aca="true" t="shared" si="15" ref="C43:J43">SUM(C44:C52)</f>
        <v>335900</v>
      </c>
      <c r="D43" s="128">
        <f t="shared" si="15"/>
        <v>35949.31</v>
      </c>
      <c r="E43" s="128">
        <f t="shared" si="15"/>
        <v>354497</v>
      </c>
      <c r="F43" s="128">
        <f t="shared" si="15"/>
        <v>0</v>
      </c>
      <c r="G43" s="128">
        <f t="shared" si="15"/>
        <v>0</v>
      </c>
      <c r="H43" s="128">
        <f t="shared" si="15"/>
        <v>0</v>
      </c>
      <c r="I43" s="128">
        <f t="shared" si="15"/>
        <v>210500</v>
      </c>
      <c r="J43" s="128">
        <f t="shared" si="15"/>
        <v>35949.31</v>
      </c>
      <c r="K43" s="128">
        <f>K44+K45+K46+K47+K48+K49+K50+K51+K52</f>
        <v>234497</v>
      </c>
      <c r="L43" s="128"/>
      <c r="M43" s="128"/>
      <c r="N43" s="128"/>
      <c r="O43" s="128">
        <f>SUM(O44:O52)</f>
        <v>125400</v>
      </c>
      <c r="P43" s="128">
        <f>SUM(P44:P52)</f>
        <v>0</v>
      </c>
      <c r="Q43" s="128">
        <f>SUM(Q44:Q52)</f>
        <v>120000</v>
      </c>
      <c r="R43" s="128">
        <f>SUM(R44)</f>
        <v>0</v>
      </c>
      <c r="S43" s="128"/>
      <c r="T43" s="128"/>
      <c r="U43" s="128">
        <v>0</v>
      </c>
      <c r="V43" s="128">
        <v>0</v>
      </c>
      <c r="W43" s="128"/>
      <c r="X43" s="128">
        <f>SUM(X44:X60)</f>
        <v>0</v>
      </c>
      <c r="Y43" s="128">
        <f>SUM(Y44:Y60)</f>
        <v>0</v>
      </c>
      <c r="Z43" s="128">
        <f t="shared" si="9"/>
        <v>354497</v>
      </c>
      <c r="AA43" s="128">
        <f t="shared" si="10"/>
        <v>354497</v>
      </c>
    </row>
    <row r="44" spans="1:27" ht="12.75">
      <c r="A44" s="108">
        <v>3231</v>
      </c>
      <c r="B44" s="109" t="s">
        <v>55</v>
      </c>
      <c r="C44" s="112">
        <f>F44+I44+L44+O44+R44+U44</f>
        <v>32000</v>
      </c>
      <c r="D44" s="112">
        <f>G44+J44+M44+P44+S44+V44</f>
        <v>6388.3</v>
      </c>
      <c r="E44" s="112">
        <f>H44+K44+N44+Q44+T44+W44</f>
        <v>28000</v>
      </c>
      <c r="F44" s="112"/>
      <c r="G44" s="112"/>
      <c r="H44" s="112"/>
      <c r="I44" s="112">
        <v>27000</v>
      </c>
      <c r="J44" s="112">
        <v>6388.3</v>
      </c>
      <c r="K44" s="112">
        <v>28000</v>
      </c>
      <c r="L44" s="112"/>
      <c r="M44" s="112"/>
      <c r="N44" s="112"/>
      <c r="O44" s="164">
        <v>5000</v>
      </c>
      <c r="P44" s="164"/>
      <c r="Q44" s="164"/>
      <c r="R44" s="112"/>
      <c r="S44" s="112"/>
      <c r="T44" s="112"/>
      <c r="U44" s="112"/>
      <c r="V44" s="112"/>
      <c r="W44" s="112"/>
      <c r="X44" s="112"/>
      <c r="Y44" s="112"/>
      <c r="Z44" s="163">
        <f t="shared" si="9"/>
        <v>28000</v>
      </c>
      <c r="AA44" s="111">
        <f t="shared" si="10"/>
        <v>28000</v>
      </c>
    </row>
    <row r="45" spans="1:27" ht="12.75">
      <c r="A45" s="108">
        <v>3232</v>
      </c>
      <c r="B45" s="109" t="s">
        <v>56</v>
      </c>
      <c r="C45" s="112">
        <f>F45+I45+L45+O45+R45+U45</f>
        <v>85000</v>
      </c>
      <c r="D45" s="112">
        <f aca="true" t="shared" si="16" ref="D45:D52">G45+J45+M45+P45+S45+V45</f>
        <v>4768.45</v>
      </c>
      <c r="E45" s="112">
        <f aca="true" t="shared" si="17" ref="E45:E52">H45+K45+N45+Q45+T45+W45</f>
        <v>81997</v>
      </c>
      <c r="F45" s="112"/>
      <c r="G45" s="112"/>
      <c r="H45" s="112"/>
      <c r="I45" s="112">
        <v>85000</v>
      </c>
      <c r="J45" s="112">
        <v>4768.45</v>
      </c>
      <c r="K45" s="112">
        <v>81997</v>
      </c>
      <c r="L45" s="112"/>
      <c r="M45" s="112"/>
      <c r="N45" s="112"/>
      <c r="O45" s="164">
        <v>0</v>
      </c>
      <c r="P45" s="164"/>
      <c r="Q45" s="164"/>
      <c r="R45" s="112"/>
      <c r="S45" s="112"/>
      <c r="T45" s="112"/>
      <c r="U45" s="112"/>
      <c r="V45" s="112"/>
      <c r="W45" s="112"/>
      <c r="X45" s="112"/>
      <c r="Y45" s="112"/>
      <c r="Z45" s="163">
        <f t="shared" si="9"/>
        <v>81997</v>
      </c>
      <c r="AA45" s="111">
        <f t="shared" si="10"/>
        <v>81997</v>
      </c>
    </row>
    <row r="46" spans="1:27" ht="12.75">
      <c r="A46" s="108">
        <v>3233</v>
      </c>
      <c r="B46" s="109" t="s">
        <v>57</v>
      </c>
      <c r="C46" s="112">
        <f>F46+I46+L46+O46+R46+U46</f>
        <v>0</v>
      </c>
      <c r="D46" s="112">
        <f t="shared" si="16"/>
        <v>0</v>
      </c>
      <c r="E46" s="112">
        <f t="shared" si="17"/>
        <v>0</v>
      </c>
      <c r="F46" s="112"/>
      <c r="G46" s="112"/>
      <c r="H46" s="112"/>
      <c r="I46" s="112">
        <v>0</v>
      </c>
      <c r="J46" s="112"/>
      <c r="K46" s="112"/>
      <c r="L46" s="112"/>
      <c r="M46" s="112"/>
      <c r="N46" s="112"/>
      <c r="O46" s="164">
        <v>0</v>
      </c>
      <c r="P46" s="164"/>
      <c r="Q46" s="164"/>
      <c r="R46" s="112"/>
      <c r="S46" s="112"/>
      <c r="T46" s="112"/>
      <c r="U46" s="112"/>
      <c r="V46" s="112"/>
      <c r="W46" s="112"/>
      <c r="X46" s="112"/>
      <c r="Y46" s="112"/>
      <c r="Z46" s="163">
        <f t="shared" si="9"/>
        <v>0</v>
      </c>
      <c r="AA46" s="111">
        <f t="shared" si="10"/>
        <v>0</v>
      </c>
    </row>
    <row r="47" spans="1:27" ht="12.75">
      <c r="A47" s="108">
        <v>3234</v>
      </c>
      <c r="B47" s="109" t="s">
        <v>58</v>
      </c>
      <c r="C47" s="112">
        <f>F47+I47+L47+O47+R47+U47</f>
        <v>46000</v>
      </c>
      <c r="D47" s="112">
        <f t="shared" si="16"/>
        <v>11873.74</v>
      </c>
      <c r="E47" s="112">
        <f t="shared" si="17"/>
        <v>50000</v>
      </c>
      <c r="F47" s="112"/>
      <c r="G47" s="112"/>
      <c r="H47" s="112"/>
      <c r="I47" s="112">
        <v>46000</v>
      </c>
      <c r="J47" s="112">
        <v>11873.74</v>
      </c>
      <c r="K47" s="112">
        <v>50000</v>
      </c>
      <c r="L47" s="112"/>
      <c r="M47" s="112"/>
      <c r="N47" s="112"/>
      <c r="O47" s="164">
        <v>0</v>
      </c>
      <c r="P47" s="164"/>
      <c r="Q47" s="164"/>
      <c r="R47" s="112"/>
      <c r="S47" s="112"/>
      <c r="T47" s="112"/>
      <c r="U47" s="112"/>
      <c r="V47" s="112"/>
      <c r="W47" s="112"/>
      <c r="X47" s="112"/>
      <c r="Y47" s="112"/>
      <c r="Z47" s="163">
        <f t="shared" si="9"/>
        <v>50000</v>
      </c>
      <c r="AA47" s="111">
        <f t="shared" si="10"/>
        <v>50000</v>
      </c>
    </row>
    <row r="48" spans="1:27" ht="12.75">
      <c r="A48" s="108">
        <v>3235</v>
      </c>
      <c r="B48" s="109" t="s">
        <v>156</v>
      </c>
      <c r="C48" s="112">
        <v>0</v>
      </c>
      <c r="D48" s="112">
        <f>G48+J48+M48+P48+S48+V48</f>
        <v>4827.82</v>
      </c>
      <c r="E48" s="112">
        <f>H48+K48+N48+Q48+T48+W48</f>
        <v>25000</v>
      </c>
      <c r="F48" s="112"/>
      <c r="G48" s="112"/>
      <c r="H48" s="112"/>
      <c r="I48" s="112">
        <v>0</v>
      </c>
      <c r="J48" s="112">
        <v>4827.82</v>
      </c>
      <c r="K48" s="112">
        <v>25000</v>
      </c>
      <c r="L48" s="112"/>
      <c r="M48" s="112"/>
      <c r="N48" s="112"/>
      <c r="O48" s="164"/>
      <c r="P48" s="164"/>
      <c r="Q48" s="164"/>
      <c r="R48" s="112"/>
      <c r="S48" s="112"/>
      <c r="T48" s="112"/>
      <c r="U48" s="112"/>
      <c r="V48" s="112"/>
      <c r="W48" s="112"/>
      <c r="X48" s="112"/>
      <c r="Y48" s="112"/>
      <c r="Z48" s="163">
        <f t="shared" si="9"/>
        <v>25000</v>
      </c>
      <c r="AA48" s="111"/>
    </row>
    <row r="49" spans="1:27" ht="12.75">
      <c r="A49" s="108">
        <v>3236</v>
      </c>
      <c r="B49" s="109" t="s">
        <v>59</v>
      </c>
      <c r="C49" s="112">
        <f>F49+I49+L49+O49+R49+U49</f>
        <v>22000</v>
      </c>
      <c r="D49" s="112">
        <f t="shared" si="16"/>
        <v>0</v>
      </c>
      <c r="E49" s="112">
        <f t="shared" si="17"/>
        <v>15000</v>
      </c>
      <c r="F49" s="112"/>
      <c r="G49" s="112"/>
      <c r="H49" s="112"/>
      <c r="I49" s="112">
        <v>22000</v>
      </c>
      <c r="J49" s="112"/>
      <c r="K49" s="112">
        <v>15000</v>
      </c>
      <c r="L49" s="112"/>
      <c r="M49" s="112"/>
      <c r="N49" s="112"/>
      <c r="O49" s="164">
        <v>0</v>
      </c>
      <c r="P49" s="164"/>
      <c r="Q49" s="164"/>
      <c r="R49" s="112"/>
      <c r="S49" s="112"/>
      <c r="T49" s="112"/>
      <c r="U49" s="112"/>
      <c r="V49" s="112"/>
      <c r="W49" s="112"/>
      <c r="X49" s="112"/>
      <c r="Y49" s="112"/>
      <c r="Z49" s="163">
        <f t="shared" si="9"/>
        <v>15000</v>
      </c>
      <c r="AA49" s="111">
        <f t="shared" si="10"/>
        <v>15000</v>
      </c>
    </row>
    <row r="50" spans="1:27" ht="12.75">
      <c r="A50" s="108">
        <v>3237</v>
      </c>
      <c r="B50" s="109" t="s">
        <v>60</v>
      </c>
      <c r="C50" s="112">
        <f>F50+I50+L50+O50+R50+U50</f>
        <v>127900</v>
      </c>
      <c r="D50" s="112">
        <f t="shared" si="16"/>
        <v>3750</v>
      </c>
      <c r="E50" s="112">
        <f t="shared" si="17"/>
        <v>129500</v>
      </c>
      <c r="F50" s="112"/>
      <c r="G50" s="112"/>
      <c r="H50" s="112"/>
      <c r="I50" s="112">
        <v>7500</v>
      </c>
      <c r="J50" s="112">
        <v>3750</v>
      </c>
      <c r="K50" s="112">
        <v>9500</v>
      </c>
      <c r="L50" s="112"/>
      <c r="M50" s="112"/>
      <c r="N50" s="112"/>
      <c r="O50" s="164">
        <v>120400</v>
      </c>
      <c r="P50" s="164"/>
      <c r="Q50" s="164">
        <v>120000</v>
      </c>
      <c r="R50" s="112"/>
      <c r="S50" s="112"/>
      <c r="T50" s="112"/>
      <c r="U50" s="112"/>
      <c r="V50" s="112"/>
      <c r="W50" s="112"/>
      <c r="X50" s="112"/>
      <c r="Y50" s="112"/>
      <c r="Z50" s="163">
        <f t="shared" si="9"/>
        <v>129500</v>
      </c>
      <c r="AA50" s="111">
        <f t="shared" si="10"/>
        <v>129500</v>
      </c>
    </row>
    <row r="51" spans="1:27" ht="12.75">
      <c r="A51" s="108">
        <v>3238</v>
      </c>
      <c r="B51" s="109" t="s">
        <v>61</v>
      </c>
      <c r="C51" s="112">
        <f>F51+I51+L51+O51+R51+U51</f>
        <v>18000</v>
      </c>
      <c r="D51" s="112">
        <f t="shared" si="16"/>
        <v>4206</v>
      </c>
      <c r="E51" s="112">
        <f t="shared" si="17"/>
        <v>20000</v>
      </c>
      <c r="F51" s="112"/>
      <c r="G51" s="112"/>
      <c r="H51" s="112"/>
      <c r="I51" s="112">
        <v>18000</v>
      </c>
      <c r="J51" s="112">
        <v>4206</v>
      </c>
      <c r="K51" s="112">
        <v>20000</v>
      </c>
      <c r="L51" s="112"/>
      <c r="M51" s="112"/>
      <c r="N51" s="112"/>
      <c r="O51" s="164">
        <v>0</v>
      </c>
      <c r="P51" s="164"/>
      <c r="Q51" s="164"/>
      <c r="R51" s="112"/>
      <c r="S51" s="112"/>
      <c r="T51" s="112"/>
      <c r="U51" s="112"/>
      <c r="V51" s="112"/>
      <c r="W51" s="112"/>
      <c r="X51" s="112"/>
      <c r="Y51" s="112"/>
      <c r="Z51" s="163">
        <f t="shared" si="9"/>
        <v>20000</v>
      </c>
      <c r="AA51" s="111">
        <f t="shared" si="10"/>
        <v>20000</v>
      </c>
    </row>
    <row r="52" spans="1:27" ht="12.75">
      <c r="A52" s="108">
        <v>3239</v>
      </c>
      <c r="B52" s="109" t="s">
        <v>69</v>
      </c>
      <c r="C52" s="112">
        <f>F52+I52+L52+O52+R52+U52</f>
        <v>5000</v>
      </c>
      <c r="D52" s="112">
        <f t="shared" si="16"/>
        <v>135</v>
      </c>
      <c r="E52" s="112">
        <f t="shared" si="17"/>
        <v>5000</v>
      </c>
      <c r="F52" s="112"/>
      <c r="G52" s="112"/>
      <c r="H52" s="112"/>
      <c r="I52" s="112">
        <v>5000</v>
      </c>
      <c r="J52" s="112">
        <v>135</v>
      </c>
      <c r="K52" s="112">
        <v>5000</v>
      </c>
      <c r="L52" s="112"/>
      <c r="M52" s="112"/>
      <c r="N52" s="112"/>
      <c r="O52" s="164">
        <v>0</v>
      </c>
      <c r="P52" s="164"/>
      <c r="Q52" s="164"/>
      <c r="R52" s="112"/>
      <c r="S52" s="112"/>
      <c r="T52" s="112"/>
      <c r="U52" s="112"/>
      <c r="V52" s="112"/>
      <c r="W52" s="112"/>
      <c r="X52" s="112"/>
      <c r="Y52" s="112"/>
      <c r="Z52" s="163">
        <f t="shared" si="9"/>
        <v>5000</v>
      </c>
      <c r="AA52" s="111">
        <f t="shared" si="10"/>
        <v>5000</v>
      </c>
    </row>
    <row r="53" spans="1:27" ht="12.75" customHeight="1">
      <c r="A53" s="152">
        <v>324</v>
      </c>
      <c r="B53" s="110" t="s">
        <v>104</v>
      </c>
      <c r="C53" s="128">
        <f aca="true" t="shared" si="18" ref="C53:H53">C54</f>
        <v>18000</v>
      </c>
      <c r="D53" s="128">
        <f t="shared" si="18"/>
        <v>5028</v>
      </c>
      <c r="E53" s="128">
        <f t="shared" si="18"/>
        <v>35400</v>
      </c>
      <c r="F53" s="128">
        <f t="shared" si="18"/>
        <v>0</v>
      </c>
      <c r="G53" s="128">
        <f t="shared" si="18"/>
        <v>0</v>
      </c>
      <c r="H53" s="128">
        <f t="shared" si="18"/>
        <v>0</v>
      </c>
      <c r="I53" s="128"/>
      <c r="J53" s="128">
        <f>J54</f>
        <v>400</v>
      </c>
      <c r="K53" s="128">
        <f>K54</f>
        <v>3000</v>
      </c>
      <c r="L53" s="128"/>
      <c r="M53" s="128"/>
      <c r="N53" s="128"/>
      <c r="O53" s="128">
        <f>O54</f>
        <v>18000</v>
      </c>
      <c r="P53" s="128">
        <f>P54</f>
        <v>4628</v>
      </c>
      <c r="Q53" s="128">
        <f>Q54</f>
        <v>32400</v>
      </c>
      <c r="R53" s="128"/>
      <c r="S53" s="153"/>
      <c r="T53" s="153"/>
      <c r="U53" s="153"/>
      <c r="V53" s="153"/>
      <c r="W53" s="153"/>
      <c r="X53" s="153"/>
      <c r="Y53" s="153"/>
      <c r="Z53" s="128">
        <f t="shared" si="9"/>
        <v>35400</v>
      </c>
      <c r="AA53" s="128">
        <f t="shared" si="10"/>
        <v>35400</v>
      </c>
    </row>
    <row r="54" spans="1:27" ht="12.75" customHeight="1">
      <c r="A54" s="108">
        <v>3241</v>
      </c>
      <c r="B54" s="161" t="s">
        <v>104</v>
      </c>
      <c r="C54" s="112">
        <f>O54</f>
        <v>18000</v>
      </c>
      <c r="D54" s="112">
        <f>G54+J54+M54+P54+S54+V54</f>
        <v>5028</v>
      </c>
      <c r="E54" s="112">
        <f>H54+K54+N54+Q54+T54+W54</f>
        <v>35400</v>
      </c>
      <c r="F54" s="112"/>
      <c r="G54" s="112"/>
      <c r="H54" s="112"/>
      <c r="I54" s="112"/>
      <c r="J54" s="112">
        <v>400</v>
      </c>
      <c r="K54" s="112">
        <v>3000</v>
      </c>
      <c r="L54" s="112"/>
      <c r="M54" s="112"/>
      <c r="N54" s="112"/>
      <c r="O54" s="112">
        <v>18000</v>
      </c>
      <c r="P54" s="112">
        <v>4628</v>
      </c>
      <c r="Q54" s="112">
        <v>32400</v>
      </c>
      <c r="R54" s="112"/>
      <c r="S54" s="112"/>
      <c r="T54" s="112"/>
      <c r="U54" s="112"/>
      <c r="V54" s="112"/>
      <c r="W54" s="112"/>
      <c r="X54" s="112"/>
      <c r="Y54" s="112"/>
      <c r="Z54" s="163">
        <f t="shared" si="9"/>
        <v>35400</v>
      </c>
      <c r="AA54" s="111"/>
    </row>
    <row r="55" spans="1:27" ht="12.75">
      <c r="A55" s="152">
        <v>329</v>
      </c>
      <c r="B55" s="110" t="s">
        <v>41</v>
      </c>
      <c r="C55" s="128">
        <f aca="true" t="shared" si="19" ref="C55:H55">SUM(C56:C60)</f>
        <v>44800</v>
      </c>
      <c r="D55" s="128">
        <f t="shared" si="19"/>
        <v>12860</v>
      </c>
      <c r="E55" s="128">
        <f t="shared" si="19"/>
        <v>150800</v>
      </c>
      <c r="F55" s="128">
        <f t="shared" si="19"/>
        <v>0</v>
      </c>
      <c r="G55" s="128">
        <f t="shared" si="19"/>
        <v>5710</v>
      </c>
      <c r="H55" s="128">
        <f t="shared" si="19"/>
        <v>63000</v>
      </c>
      <c r="I55" s="128">
        <f>I60</f>
        <v>2000</v>
      </c>
      <c r="J55" s="128">
        <f>SUM(J56:J60)</f>
        <v>1200</v>
      </c>
      <c r="K55" s="128">
        <f>SUM(K56:K60)</f>
        <v>6500</v>
      </c>
      <c r="L55" s="128">
        <f>L60</f>
        <v>0</v>
      </c>
      <c r="M55" s="128"/>
      <c r="N55" s="128">
        <f>SUM(N56:N60)</f>
        <v>15000</v>
      </c>
      <c r="O55" s="128">
        <f aca="true" t="shared" si="20" ref="O55:Y55">O60</f>
        <v>42800</v>
      </c>
      <c r="P55" s="128">
        <f t="shared" si="20"/>
        <v>0</v>
      </c>
      <c r="Q55" s="128">
        <f t="shared" si="20"/>
        <v>42800</v>
      </c>
      <c r="R55" s="128">
        <f t="shared" si="20"/>
        <v>0</v>
      </c>
      <c r="S55" s="128">
        <f t="shared" si="20"/>
        <v>0</v>
      </c>
      <c r="T55" s="128">
        <f t="shared" si="20"/>
        <v>11500</v>
      </c>
      <c r="U55" s="128">
        <f t="shared" si="20"/>
        <v>0</v>
      </c>
      <c r="V55" s="186">
        <f t="shared" si="20"/>
        <v>5950</v>
      </c>
      <c r="W55" s="186">
        <f t="shared" si="20"/>
        <v>12000</v>
      </c>
      <c r="X55" s="128">
        <f t="shared" si="20"/>
        <v>0</v>
      </c>
      <c r="Y55" s="128">
        <f t="shared" si="20"/>
        <v>0</v>
      </c>
      <c r="Z55" s="128">
        <f t="shared" si="9"/>
        <v>150800</v>
      </c>
      <c r="AA55" s="128">
        <f t="shared" si="10"/>
        <v>150800</v>
      </c>
    </row>
    <row r="56" spans="1:27" ht="12.75">
      <c r="A56" s="162">
        <v>3292</v>
      </c>
      <c r="B56" s="161" t="s">
        <v>105</v>
      </c>
      <c r="C56" s="165">
        <f>E56+H56+K56+N56+Q56+T56+W56</f>
        <v>0</v>
      </c>
      <c r="D56" s="165">
        <f aca="true" t="shared" si="21" ref="D56:E60">G56+J56+M56+P56+S56+V56</f>
        <v>0</v>
      </c>
      <c r="E56" s="165">
        <f t="shared" si="21"/>
        <v>0</v>
      </c>
      <c r="F56" s="163"/>
      <c r="G56" s="163"/>
      <c r="H56" s="163"/>
      <c r="I56" s="163"/>
      <c r="J56" s="163"/>
      <c r="K56" s="163"/>
      <c r="L56" s="163"/>
      <c r="M56" s="163"/>
      <c r="N56" s="163"/>
      <c r="O56" s="165">
        <v>0</v>
      </c>
      <c r="P56" s="165"/>
      <c r="Q56" s="165"/>
      <c r="R56" s="163"/>
      <c r="S56" s="163"/>
      <c r="T56" s="163"/>
      <c r="U56" s="163"/>
      <c r="V56" s="163"/>
      <c r="W56" s="163"/>
      <c r="X56" s="163"/>
      <c r="Y56" s="163"/>
      <c r="Z56" s="163">
        <f t="shared" si="9"/>
        <v>0</v>
      </c>
      <c r="AA56" s="163"/>
    </row>
    <row r="57" spans="1:27" ht="12.75">
      <c r="A57" s="162">
        <v>3294</v>
      </c>
      <c r="B57" s="161" t="s">
        <v>106</v>
      </c>
      <c r="C57" s="165"/>
      <c r="D57" s="165">
        <f t="shared" si="21"/>
        <v>600</v>
      </c>
      <c r="E57" s="165">
        <f t="shared" si="21"/>
        <v>1500</v>
      </c>
      <c r="F57" s="163"/>
      <c r="G57" s="163"/>
      <c r="H57" s="163"/>
      <c r="I57" s="163"/>
      <c r="J57" s="165">
        <v>600</v>
      </c>
      <c r="K57" s="165">
        <v>1500</v>
      </c>
      <c r="L57" s="163"/>
      <c r="M57" s="163"/>
      <c r="N57" s="163"/>
      <c r="O57" s="165">
        <v>0</v>
      </c>
      <c r="P57" s="165"/>
      <c r="Q57" s="165"/>
      <c r="R57" s="163"/>
      <c r="S57" s="163"/>
      <c r="T57" s="163"/>
      <c r="U57" s="163"/>
      <c r="V57" s="163"/>
      <c r="W57" s="163"/>
      <c r="X57" s="163"/>
      <c r="Y57" s="163"/>
      <c r="Z57" s="163">
        <f t="shared" si="9"/>
        <v>1500</v>
      </c>
      <c r="AA57" s="163"/>
    </row>
    <row r="58" spans="1:27" ht="12.75">
      <c r="A58" s="162">
        <v>3295</v>
      </c>
      <c r="B58" s="161" t="s">
        <v>107</v>
      </c>
      <c r="C58" s="165"/>
      <c r="D58" s="165">
        <f t="shared" si="21"/>
        <v>0</v>
      </c>
      <c r="E58" s="165">
        <f t="shared" si="21"/>
        <v>34000</v>
      </c>
      <c r="F58" s="163"/>
      <c r="G58" s="163"/>
      <c r="H58" s="165">
        <v>33000</v>
      </c>
      <c r="I58" s="163"/>
      <c r="J58" s="163"/>
      <c r="K58" s="165">
        <v>1000</v>
      </c>
      <c r="L58" s="163"/>
      <c r="M58" s="163"/>
      <c r="N58" s="163"/>
      <c r="O58" s="165">
        <v>0</v>
      </c>
      <c r="P58" s="165"/>
      <c r="Q58" s="165"/>
      <c r="R58" s="163"/>
      <c r="S58" s="163"/>
      <c r="T58" s="163"/>
      <c r="U58" s="163"/>
      <c r="V58" s="163"/>
      <c r="W58" s="163"/>
      <c r="X58" s="163"/>
      <c r="Y58" s="163"/>
      <c r="Z58" s="163">
        <f t="shared" si="9"/>
        <v>34000</v>
      </c>
      <c r="AA58" s="163"/>
    </row>
    <row r="59" spans="1:27" ht="12.75">
      <c r="A59" s="162">
        <v>3296</v>
      </c>
      <c r="B59" s="161" t="s">
        <v>143</v>
      </c>
      <c r="C59" s="165">
        <v>0</v>
      </c>
      <c r="D59" s="165">
        <f t="shared" si="21"/>
        <v>5710</v>
      </c>
      <c r="E59" s="165">
        <f t="shared" si="21"/>
        <v>45000</v>
      </c>
      <c r="F59" s="163"/>
      <c r="G59" s="165">
        <v>5710</v>
      </c>
      <c r="H59" s="165">
        <v>30000</v>
      </c>
      <c r="I59" s="163"/>
      <c r="J59" s="163"/>
      <c r="K59" s="163"/>
      <c r="L59" s="163"/>
      <c r="M59" s="163"/>
      <c r="N59" s="165">
        <v>15000</v>
      </c>
      <c r="O59" s="165"/>
      <c r="P59" s="165"/>
      <c r="Q59" s="165"/>
      <c r="R59" s="163"/>
      <c r="S59" s="163"/>
      <c r="T59" s="163"/>
      <c r="U59" s="163"/>
      <c r="V59" s="163"/>
      <c r="W59" s="163"/>
      <c r="X59" s="163"/>
      <c r="Y59" s="163"/>
      <c r="Z59" s="163">
        <f t="shared" si="9"/>
        <v>45000</v>
      </c>
      <c r="AA59" s="163"/>
    </row>
    <row r="60" spans="1:27" ht="12.75">
      <c r="A60" s="108">
        <v>3299</v>
      </c>
      <c r="B60" s="109" t="s">
        <v>41</v>
      </c>
      <c r="C60" s="165">
        <f>I60+O60</f>
        <v>44800</v>
      </c>
      <c r="D60" s="165">
        <f t="shared" si="21"/>
        <v>6550</v>
      </c>
      <c r="E60" s="165">
        <f t="shared" si="21"/>
        <v>70300</v>
      </c>
      <c r="F60" s="112"/>
      <c r="G60" s="112"/>
      <c r="H60" s="112"/>
      <c r="I60" s="112">
        <v>2000</v>
      </c>
      <c r="J60" s="112">
        <v>600</v>
      </c>
      <c r="K60" s="112">
        <v>4000</v>
      </c>
      <c r="L60" s="112"/>
      <c r="M60" s="112"/>
      <c r="N60" s="112"/>
      <c r="O60" s="112">
        <v>42800</v>
      </c>
      <c r="P60" s="112"/>
      <c r="Q60" s="112">
        <v>42800</v>
      </c>
      <c r="R60" s="112"/>
      <c r="S60" s="112"/>
      <c r="T60" s="112">
        <v>11500</v>
      </c>
      <c r="U60" s="112"/>
      <c r="V60" s="112">
        <v>5950</v>
      </c>
      <c r="W60" s="185">
        <v>12000</v>
      </c>
      <c r="X60" s="112"/>
      <c r="Y60" s="112"/>
      <c r="Z60" s="163">
        <f t="shared" si="9"/>
        <v>70300</v>
      </c>
      <c r="AA60" s="111">
        <f t="shared" si="10"/>
        <v>70300</v>
      </c>
    </row>
    <row r="61" spans="1:27" s="11" customFormat="1" ht="12.75">
      <c r="A61" s="129">
        <v>34</v>
      </c>
      <c r="B61" s="130" t="s">
        <v>42</v>
      </c>
      <c r="C61" s="131">
        <f aca="true" t="shared" si="22" ref="C61:K61">C62</f>
        <v>8000</v>
      </c>
      <c r="D61" s="131">
        <f t="shared" si="22"/>
        <v>4720.93</v>
      </c>
      <c r="E61" s="131">
        <f t="shared" si="22"/>
        <v>32750</v>
      </c>
      <c r="F61" s="131">
        <f t="shared" si="22"/>
        <v>0</v>
      </c>
      <c r="G61" s="131">
        <f t="shared" si="22"/>
        <v>3389</v>
      </c>
      <c r="H61" s="131">
        <f t="shared" si="22"/>
        <v>18750</v>
      </c>
      <c r="I61" s="131">
        <f t="shared" si="22"/>
        <v>8000</v>
      </c>
      <c r="J61" s="131">
        <f t="shared" si="22"/>
        <v>1216.93</v>
      </c>
      <c r="K61" s="131">
        <f t="shared" si="22"/>
        <v>9000</v>
      </c>
      <c r="L61" s="131">
        <f>L62</f>
        <v>0</v>
      </c>
      <c r="M61" s="131">
        <f>M62</f>
        <v>115</v>
      </c>
      <c r="N61" s="131">
        <f>N62</f>
        <v>5000</v>
      </c>
      <c r="O61" s="131">
        <f>O62</f>
        <v>0</v>
      </c>
      <c r="P61" s="131"/>
      <c r="Q61" s="131"/>
      <c r="R61" s="131">
        <f>R62</f>
        <v>0</v>
      </c>
      <c r="S61" s="131"/>
      <c r="T61" s="131"/>
      <c r="U61" s="131">
        <f>U62</f>
        <v>0</v>
      </c>
      <c r="V61" s="131"/>
      <c r="W61" s="131"/>
      <c r="X61" s="131">
        <f>X62</f>
        <v>0</v>
      </c>
      <c r="Y61" s="131">
        <f>Y62</f>
        <v>0</v>
      </c>
      <c r="Z61" s="131">
        <f t="shared" si="9"/>
        <v>32750</v>
      </c>
      <c r="AA61" s="131">
        <f t="shared" si="10"/>
        <v>32750</v>
      </c>
    </row>
    <row r="62" spans="1:27" ht="12.75">
      <c r="A62" s="152">
        <v>343</v>
      </c>
      <c r="B62" s="110" t="s">
        <v>43</v>
      </c>
      <c r="C62" s="153">
        <f>SUM(C63:C64)</f>
        <v>8000</v>
      </c>
      <c r="D62" s="153">
        <f>SUM(D63:D64)</f>
        <v>4720.93</v>
      </c>
      <c r="E62" s="153">
        <f>SUM(E63:E64)</f>
        <v>32750</v>
      </c>
      <c r="F62" s="153">
        <f>F63</f>
        <v>0</v>
      </c>
      <c r="G62" s="153">
        <f>SUM(G63:G64)</f>
        <v>3389</v>
      </c>
      <c r="H62" s="153">
        <f>SUM(H63:H64)</f>
        <v>18750</v>
      </c>
      <c r="I62" s="153">
        <f>I63</f>
        <v>8000</v>
      </c>
      <c r="J62" s="153">
        <f>J63</f>
        <v>1216.93</v>
      </c>
      <c r="K62" s="153">
        <f>K63+K64</f>
        <v>9000</v>
      </c>
      <c r="L62" s="153">
        <f>L63</f>
        <v>0</v>
      </c>
      <c r="M62" s="153">
        <f>M63</f>
        <v>115</v>
      </c>
      <c r="N62" s="153">
        <f>N63+N64</f>
        <v>5000</v>
      </c>
      <c r="O62" s="153">
        <f>O63</f>
        <v>0</v>
      </c>
      <c r="P62" s="153"/>
      <c r="Q62" s="153"/>
      <c r="R62" s="153">
        <f>R63</f>
        <v>0</v>
      </c>
      <c r="S62" s="153"/>
      <c r="T62" s="153"/>
      <c r="U62" s="153">
        <f>U63</f>
        <v>0</v>
      </c>
      <c r="V62" s="153"/>
      <c r="W62" s="153"/>
      <c r="X62" s="153">
        <f>X63</f>
        <v>0</v>
      </c>
      <c r="Y62" s="153">
        <f>Y63</f>
        <v>0</v>
      </c>
      <c r="Z62" s="128">
        <f t="shared" si="9"/>
        <v>32750</v>
      </c>
      <c r="AA62" s="128">
        <f t="shared" si="10"/>
        <v>32750</v>
      </c>
    </row>
    <row r="63" spans="1:27" ht="12.75">
      <c r="A63" s="108">
        <v>3431</v>
      </c>
      <c r="B63" s="109" t="s">
        <v>62</v>
      </c>
      <c r="C63" s="112">
        <f>F63+I63+L63+O63+R63+U63</f>
        <v>8000</v>
      </c>
      <c r="D63" s="112">
        <f>G63+J63+M63+P63+S63+V63</f>
        <v>1331.93</v>
      </c>
      <c r="E63" s="112">
        <f>H63+K63+N63+Q63+T63+W63</f>
        <v>8000</v>
      </c>
      <c r="F63" s="112"/>
      <c r="G63" s="112"/>
      <c r="H63" s="112"/>
      <c r="I63" s="112">
        <v>8000</v>
      </c>
      <c r="J63" s="112">
        <v>1216.93</v>
      </c>
      <c r="K63" s="112">
        <v>8000</v>
      </c>
      <c r="L63" s="112"/>
      <c r="M63" s="112">
        <v>115</v>
      </c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63">
        <f t="shared" si="9"/>
        <v>8000</v>
      </c>
      <c r="AA63" s="111">
        <f t="shared" si="10"/>
        <v>8000</v>
      </c>
    </row>
    <row r="64" spans="1:27" ht="12.75">
      <c r="A64" s="108">
        <v>3433</v>
      </c>
      <c r="B64" s="109" t="s">
        <v>144</v>
      </c>
      <c r="C64" s="112"/>
      <c r="D64" s="112">
        <f>G64+J64+M64+P64+S64+V64</f>
        <v>3389</v>
      </c>
      <c r="E64" s="112">
        <f>H64+K64+N64+Q64+T64+W64</f>
        <v>24750</v>
      </c>
      <c r="F64" s="112"/>
      <c r="G64" s="112">
        <v>3389</v>
      </c>
      <c r="H64" s="112">
        <v>18750</v>
      </c>
      <c r="I64" s="112"/>
      <c r="J64" s="112"/>
      <c r="K64" s="112">
        <v>1000</v>
      </c>
      <c r="L64" s="112"/>
      <c r="M64" s="112"/>
      <c r="N64" s="112">
        <v>5000</v>
      </c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63">
        <f t="shared" si="9"/>
        <v>24750</v>
      </c>
      <c r="AA64" s="111"/>
    </row>
    <row r="65" spans="1:27" ht="12.75">
      <c r="A65" s="129">
        <v>37</v>
      </c>
      <c r="B65" s="130" t="s">
        <v>84</v>
      </c>
      <c r="C65" s="131">
        <f>C66</f>
        <v>37000</v>
      </c>
      <c r="D65" s="131">
        <f>G65+J65+N65+P65+S65+V65</f>
        <v>14686.12</v>
      </c>
      <c r="E65" s="131">
        <f>H66+K66+N66+Q66+T66+W66</f>
        <v>45000</v>
      </c>
      <c r="F65" s="131">
        <f aca="true" t="shared" si="23" ref="F65:H66">F66</f>
        <v>10000</v>
      </c>
      <c r="G65" s="131">
        <f t="shared" si="23"/>
        <v>3385</v>
      </c>
      <c r="H65" s="131">
        <f t="shared" si="23"/>
        <v>18000</v>
      </c>
      <c r="I65" s="131">
        <f aca="true" t="shared" si="24" ref="I65:AA65">I66</f>
        <v>27000</v>
      </c>
      <c r="J65" s="131">
        <f t="shared" si="24"/>
        <v>11301.12</v>
      </c>
      <c r="K65" s="131">
        <f t="shared" si="24"/>
        <v>27000</v>
      </c>
      <c r="L65" s="131">
        <f t="shared" si="24"/>
        <v>0</v>
      </c>
      <c r="M65" s="131"/>
      <c r="N65" s="131"/>
      <c r="O65" s="131">
        <f t="shared" si="24"/>
        <v>0</v>
      </c>
      <c r="P65" s="131"/>
      <c r="Q65" s="131"/>
      <c r="R65" s="131">
        <f t="shared" si="24"/>
        <v>0</v>
      </c>
      <c r="S65" s="131"/>
      <c r="T65" s="131"/>
      <c r="U65" s="131">
        <f t="shared" si="24"/>
        <v>0</v>
      </c>
      <c r="V65" s="131"/>
      <c r="W65" s="131"/>
      <c r="X65" s="131">
        <f t="shared" si="24"/>
        <v>0</v>
      </c>
      <c r="Y65" s="131">
        <f t="shared" si="24"/>
        <v>0</v>
      </c>
      <c r="Z65" s="131">
        <f t="shared" si="9"/>
        <v>45000</v>
      </c>
      <c r="AA65" s="131">
        <f t="shared" si="24"/>
        <v>45000</v>
      </c>
    </row>
    <row r="66" spans="1:27" ht="15" customHeight="1">
      <c r="A66" s="152">
        <v>372</v>
      </c>
      <c r="B66" s="110" t="s">
        <v>78</v>
      </c>
      <c r="C66" s="153">
        <f aca="true" t="shared" si="25" ref="C66:E67">F66+I66+L66+O66+R66+U66</f>
        <v>37000</v>
      </c>
      <c r="D66" s="153">
        <f t="shared" si="25"/>
        <v>14686.12</v>
      </c>
      <c r="E66" s="153">
        <f t="shared" si="25"/>
        <v>45000</v>
      </c>
      <c r="F66" s="153">
        <f t="shared" si="23"/>
        <v>10000</v>
      </c>
      <c r="G66" s="153">
        <f t="shared" si="23"/>
        <v>3385</v>
      </c>
      <c r="H66" s="153">
        <f t="shared" si="23"/>
        <v>18000</v>
      </c>
      <c r="I66" s="153">
        <f>I67</f>
        <v>27000</v>
      </c>
      <c r="J66" s="153">
        <f>J67</f>
        <v>11301.12</v>
      </c>
      <c r="K66" s="153">
        <f>K67</f>
        <v>27000</v>
      </c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28">
        <f t="shared" si="9"/>
        <v>45000</v>
      </c>
      <c r="AA66" s="153">
        <f>Z66</f>
        <v>45000</v>
      </c>
    </row>
    <row r="67" spans="1:27" ht="21" customHeight="1">
      <c r="A67" s="114">
        <v>3722</v>
      </c>
      <c r="B67" s="134" t="s">
        <v>108</v>
      </c>
      <c r="C67" s="115">
        <f t="shared" si="25"/>
        <v>37000</v>
      </c>
      <c r="D67" s="115">
        <f t="shared" si="25"/>
        <v>14686.12</v>
      </c>
      <c r="E67" s="115">
        <f t="shared" si="25"/>
        <v>45000</v>
      </c>
      <c r="F67" s="115">
        <v>10000</v>
      </c>
      <c r="G67" s="115">
        <v>3385</v>
      </c>
      <c r="H67" s="115">
        <v>18000</v>
      </c>
      <c r="I67" s="115">
        <v>27000</v>
      </c>
      <c r="J67" s="115">
        <v>11301.12</v>
      </c>
      <c r="K67" s="115">
        <v>27000</v>
      </c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63">
        <f t="shared" si="9"/>
        <v>45000</v>
      </c>
      <c r="AA67" s="116">
        <f>Z67</f>
        <v>45000</v>
      </c>
    </row>
    <row r="68" spans="1:27" ht="12.75">
      <c r="A68" s="119"/>
      <c r="B68" s="155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1"/>
      <c r="AA68" s="121"/>
    </row>
    <row r="69" spans="1:27" ht="12.75">
      <c r="A69" s="92"/>
      <c r="B69" s="14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8"/>
      <c r="AA69" s="118"/>
    </row>
    <row r="70" spans="1:27" ht="12.75">
      <c r="A70" s="92"/>
      <c r="B70" s="14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8"/>
      <c r="AA70" s="118"/>
    </row>
    <row r="71" spans="1:27" ht="12.75">
      <c r="A71" s="122"/>
      <c r="B71" s="135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4"/>
      <c r="AA71" s="124"/>
    </row>
    <row r="72" spans="1:27" ht="12.75">
      <c r="A72" s="141" t="s">
        <v>93</v>
      </c>
      <c r="B72" s="142" t="s">
        <v>83</v>
      </c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</row>
    <row r="73" spans="1:27" ht="12.75">
      <c r="A73" s="125">
        <v>3</v>
      </c>
      <c r="B73" s="126" t="s">
        <v>32</v>
      </c>
      <c r="C73" s="127">
        <f>F73+I73+L73+O73+R73+U73+X73+Y73</f>
        <v>509960</v>
      </c>
      <c r="D73" s="127">
        <f>D74</f>
        <v>159935</v>
      </c>
      <c r="E73" s="127">
        <f>E74</f>
        <v>584000</v>
      </c>
      <c r="F73" s="127"/>
      <c r="G73" s="127"/>
      <c r="H73" s="127"/>
      <c r="I73" s="127"/>
      <c r="J73" s="127"/>
      <c r="K73" s="127"/>
      <c r="L73" s="127"/>
      <c r="M73" s="127"/>
      <c r="N73" s="127"/>
      <c r="O73" s="127">
        <f aca="true" t="shared" si="26" ref="O73:T73">O74</f>
        <v>426800</v>
      </c>
      <c r="P73" s="127">
        <f t="shared" si="26"/>
        <v>131885</v>
      </c>
      <c r="Q73" s="127">
        <f t="shared" si="26"/>
        <v>464000</v>
      </c>
      <c r="R73" s="127">
        <f t="shared" si="26"/>
        <v>83160</v>
      </c>
      <c r="S73" s="127">
        <f t="shared" si="26"/>
        <v>28050</v>
      </c>
      <c r="T73" s="127">
        <f t="shared" si="26"/>
        <v>120000</v>
      </c>
      <c r="U73" s="127"/>
      <c r="V73" s="127"/>
      <c r="W73" s="127"/>
      <c r="X73" s="127"/>
      <c r="Y73" s="127"/>
      <c r="Z73" s="127">
        <f aca="true" t="shared" si="27" ref="Z73:Z87">E73</f>
        <v>584000</v>
      </c>
      <c r="AA73" s="127">
        <f>Z73</f>
        <v>584000</v>
      </c>
    </row>
    <row r="74" spans="1:27" ht="12.75">
      <c r="A74" s="129">
        <v>32</v>
      </c>
      <c r="B74" s="130" t="s">
        <v>37</v>
      </c>
      <c r="C74" s="148">
        <f>F74+I74+L74+O74+R74+U74+X74+Y74</f>
        <v>509960</v>
      </c>
      <c r="D74" s="148">
        <f>D75+D82</f>
        <v>159935</v>
      </c>
      <c r="E74" s="148">
        <f>E75+E82</f>
        <v>584000</v>
      </c>
      <c r="F74" s="148"/>
      <c r="G74" s="148"/>
      <c r="H74" s="148"/>
      <c r="I74" s="148"/>
      <c r="J74" s="148"/>
      <c r="K74" s="148"/>
      <c r="L74" s="148"/>
      <c r="M74" s="148"/>
      <c r="N74" s="148"/>
      <c r="O74" s="148">
        <f>O75+O82</f>
        <v>426800</v>
      </c>
      <c r="P74" s="148">
        <f>P75+P82</f>
        <v>131885</v>
      </c>
      <c r="Q74" s="148">
        <f>Q75+Q82</f>
        <v>464000</v>
      </c>
      <c r="R74" s="148">
        <f>R75</f>
        <v>83160</v>
      </c>
      <c r="S74" s="148">
        <f>S75</f>
        <v>28050</v>
      </c>
      <c r="T74" s="148">
        <f>T75</f>
        <v>120000</v>
      </c>
      <c r="U74" s="148"/>
      <c r="V74" s="148"/>
      <c r="W74" s="148"/>
      <c r="X74" s="148"/>
      <c r="Y74" s="148"/>
      <c r="Z74" s="148">
        <f t="shared" si="27"/>
        <v>584000</v>
      </c>
      <c r="AA74" s="148">
        <f aca="true" t="shared" si="28" ref="AA74:AA87">Z74</f>
        <v>584000</v>
      </c>
    </row>
    <row r="75" spans="1:27" ht="12.75">
      <c r="A75" s="152">
        <v>322</v>
      </c>
      <c r="B75" s="110" t="s">
        <v>39</v>
      </c>
      <c r="C75" s="153">
        <f>SUM(C76:C81)</f>
        <v>480560</v>
      </c>
      <c r="D75" s="153">
        <f>SUM(D76:D81)</f>
        <v>152883</v>
      </c>
      <c r="E75" s="153">
        <f>SUM(E76:E81)</f>
        <v>556000</v>
      </c>
      <c r="F75" s="128"/>
      <c r="G75" s="128"/>
      <c r="H75" s="128"/>
      <c r="I75" s="128"/>
      <c r="J75" s="128"/>
      <c r="K75" s="128"/>
      <c r="L75" s="128"/>
      <c r="M75" s="128"/>
      <c r="N75" s="128"/>
      <c r="O75" s="153">
        <f aca="true" t="shared" si="29" ref="O75:T75">O76+O77+O78+O79+O80+O81</f>
        <v>397400</v>
      </c>
      <c r="P75" s="153">
        <f t="shared" si="29"/>
        <v>124833</v>
      </c>
      <c r="Q75" s="153">
        <f t="shared" si="29"/>
        <v>436000</v>
      </c>
      <c r="R75" s="153">
        <f t="shared" si="29"/>
        <v>83160</v>
      </c>
      <c r="S75" s="153">
        <f t="shared" si="29"/>
        <v>28050</v>
      </c>
      <c r="T75" s="153">
        <f t="shared" si="29"/>
        <v>120000</v>
      </c>
      <c r="U75" s="128"/>
      <c r="V75" s="128"/>
      <c r="W75" s="128"/>
      <c r="X75" s="128"/>
      <c r="Y75" s="128"/>
      <c r="Z75" s="128">
        <f t="shared" si="27"/>
        <v>556000</v>
      </c>
      <c r="AA75" s="128">
        <f t="shared" si="28"/>
        <v>556000</v>
      </c>
    </row>
    <row r="76" spans="1:27" ht="12.75">
      <c r="A76" s="108">
        <v>3221</v>
      </c>
      <c r="B76" s="109" t="s">
        <v>51</v>
      </c>
      <c r="C76" s="112">
        <f aca="true" t="shared" si="30" ref="C76:C87">F76+I76+L76+O76+R76+U76+X76+Y76</f>
        <v>2000</v>
      </c>
      <c r="D76" s="112">
        <f aca="true" t="shared" si="31" ref="D76:E81">G76+J76+M76+P76+S76+V76</f>
        <v>1023</v>
      </c>
      <c r="E76" s="112">
        <f t="shared" si="31"/>
        <v>5000</v>
      </c>
      <c r="F76" s="111"/>
      <c r="G76" s="111"/>
      <c r="H76" s="111"/>
      <c r="I76" s="111"/>
      <c r="J76" s="111"/>
      <c r="K76" s="111"/>
      <c r="L76" s="111"/>
      <c r="M76" s="111"/>
      <c r="N76" s="111"/>
      <c r="O76" s="112">
        <v>2000</v>
      </c>
      <c r="P76" s="112">
        <v>1023</v>
      </c>
      <c r="Q76" s="112">
        <v>5000</v>
      </c>
      <c r="R76" s="111"/>
      <c r="S76" s="111"/>
      <c r="T76" s="111"/>
      <c r="U76" s="111"/>
      <c r="V76" s="111"/>
      <c r="W76" s="111"/>
      <c r="X76" s="111"/>
      <c r="Y76" s="111"/>
      <c r="Z76" s="111">
        <f t="shared" si="27"/>
        <v>5000</v>
      </c>
      <c r="AA76" s="111">
        <f t="shared" si="28"/>
        <v>5000</v>
      </c>
    </row>
    <row r="77" spans="1:27" ht="12.75">
      <c r="A77" s="108">
        <v>3222</v>
      </c>
      <c r="B77" s="109" t="s">
        <v>68</v>
      </c>
      <c r="C77" s="112">
        <f t="shared" si="30"/>
        <v>447560</v>
      </c>
      <c r="D77" s="112">
        <f t="shared" si="31"/>
        <v>147396</v>
      </c>
      <c r="E77" s="112">
        <f t="shared" si="31"/>
        <v>520500</v>
      </c>
      <c r="F77" s="111"/>
      <c r="G77" s="111"/>
      <c r="H77" s="111"/>
      <c r="I77" s="111"/>
      <c r="J77" s="111"/>
      <c r="K77" s="111"/>
      <c r="L77" s="111"/>
      <c r="M77" s="111"/>
      <c r="N77" s="111"/>
      <c r="O77" s="112">
        <v>364400</v>
      </c>
      <c r="P77" s="164">
        <v>119346</v>
      </c>
      <c r="Q77" s="112">
        <v>400500</v>
      </c>
      <c r="R77" s="112">
        <v>83160</v>
      </c>
      <c r="S77" s="112">
        <v>28050</v>
      </c>
      <c r="T77" s="112">
        <v>120000</v>
      </c>
      <c r="U77" s="111"/>
      <c r="V77" s="111"/>
      <c r="W77" s="111"/>
      <c r="X77" s="111"/>
      <c r="Y77" s="111"/>
      <c r="Z77" s="111">
        <f t="shared" si="27"/>
        <v>520500</v>
      </c>
      <c r="AA77" s="111">
        <f t="shared" si="28"/>
        <v>520500</v>
      </c>
    </row>
    <row r="78" spans="1:27" ht="12.75">
      <c r="A78" s="108">
        <v>3223</v>
      </c>
      <c r="B78" s="109" t="s">
        <v>52</v>
      </c>
      <c r="C78" s="112">
        <f t="shared" si="30"/>
        <v>17000</v>
      </c>
      <c r="D78" s="112">
        <f t="shared" si="31"/>
        <v>4464</v>
      </c>
      <c r="E78" s="112">
        <f t="shared" si="31"/>
        <v>22000</v>
      </c>
      <c r="F78" s="111"/>
      <c r="G78" s="111"/>
      <c r="H78" s="111"/>
      <c r="I78" s="111"/>
      <c r="J78" s="111"/>
      <c r="K78" s="111"/>
      <c r="L78" s="111"/>
      <c r="M78" s="111"/>
      <c r="N78" s="111"/>
      <c r="O78" s="112">
        <v>17000</v>
      </c>
      <c r="P78" s="112">
        <v>4464</v>
      </c>
      <c r="Q78" s="112">
        <v>22000</v>
      </c>
      <c r="R78" s="111"/>
      <c r="S78" s="111"/>
      <c r="T78" s="111"/>
      <c r="U78" s="111"/>
      <c r="V78" s="111"/>
      <c r="W78" s="111"/>
      <c r="X78" s="111"/>
      <c r="Y78" s="111"/>
      <c r="Z78" s="111">
        <f t="shared" si="27"/>
        <v>22000</v>
      </c>
      <c r="AA78" s="111">
        <f t="shared" si="28"/>
        <v>22000</v>
      </c>
    </row>
    <row r="79" spans="1:27" ht="12.75">
      <c r="A79" s="108">
        <v>3224</v>
      </c>
      <c r="B79" s="109" t="s">
        <v>53</v>
      </c>
      <c r="C79" s="112">
        <f t="shared" si="30"/>
        <v>2000</v>
      </c>
      <c r="D79" s="112">
        <f t="shared" si="31"/>
        <v>0</v>
      </c>
      <c r="E79" s="112">
        <f t="shared" si="31"/>
        <v>2000</v>
      </c>
      <c r="F79" s="111"/>
      <c r="G79" s="111"/>
      <c r="H79" s="111"/>
      <c r="I79" s="111"/>
      <c r="J79" s="111"/>
      <c r="K79" s="111"/>
      <c r="L79" s="111"/>
      <c r="M79" s="111"/>
      <c r="N79" s="111"/>
      <c r="O79" s="112">
        <v>2000</v>
      </c>
      <c r="P79" s="112"/>
      <c r="Q79" s="112">
        <v>2000</v>
      </c>
      <c r="R79" s="111"/>
      <c r="S79" s="111"/>
      <c r="T79" s="111"/>
      <c r="U79" s="111"/>
      <c r="V79" s="111"/>
      <c r="W79" s="111"/>
      <c r="X79" s="111"/>
      <c r="Y79" s="111"/>
      <c r="Z79" s="111">
        <f t="shared" si="27"/>
        <v>2000</v>
      </c>
      <c r="AA79" s="111">
        <f t="shared" si="28"/>
        <v>2000</v>
      </c>
    </row>
    <row r="80" spans="1:27" ht="12.75">
      <c r="A80" s="108">
        <v>3225</v>
      </c>
      <c r="B80" s="109" t="s">
        <v>54</v>
      </c>
      <c r="C80" s="112">
        <f t="shared" si="30"/>
        <v>10000</v>
      </c>
      <c r="D80" s="112">
        <f t="shared" si="31"/>
        <v>0</v>
      </c>
      <c r="E80" s="112">
        <f t="shared" si="31"/>
        <v>5000</v>
      </c>
      <c r="F80" s="111"/>
      <c r="G80" s="111"/>
      <c r="H80" s="111"/>
      <c r="I80" s="111"/>
      <c r="J80" s="111"/>
      <c r="K80" s="111"/>
      <c r="L80" s="111"/>
      <c r="M80" s="111"/>
      <c r="N80" s="111"/>
      <c r="O80" s="112">
        <v>10000</v>
      </c>
      <c r="P80" s="112"/>
      <c r="Q80" s="112">
        <v>5000</v>
      </c>
      <c r="R80" s="111"/>
      <c r="S80" s="111"/>
      <c r="T80" s="111"/>
      <c r="U80" s="111"/>
      <c r="V80" s="111"/>
      <c r="W80" s="111"/>
      <c r="X80" s="111"/>
      <c r="Y80" s="111"/>
      <c r="Z80" s="111">
        <f t="shared" si="27"/>
        <v>5000</v>
      </c>
      <c r="AA80" s="111">
        <f t="shared" si="28"/>
        <v>5000</v>
      </c>
    </row>
    <row r="81" spans="1:27" ht="15.75" customHeight="1">
      <c r="A81" s="108">
        <v>3227</v>
      </c>
      <c r="B81" s="109" t="s">
        <v>76</v>
      </c>
      <c r="C81" s="112">
        <f t="shared" si="30"/>
        <v>2000</v>
      </c>
      <c r="D81" s="112">
        <f t="shared" si="31"/>
        <v>0</v>
      </c>
      <c r="E81" s="112">
        <f t="shared" si="31"/>
        <v>1500</v>
      </c>
      <c r="F81" s="111"/>
      <c r="G81" s="111"/>
      <c r="H81" s="111"/>
      <c r="I81" s="111"/>
      <c r="J81" s="111"/>
      <c r="K81" s="111"/>
      <c r="L81" s="111"/>
      <c r="M81" s="111"/>
      <c r="N81" s="111"/>
      <c r="O81" s="112">
        <v>2000</v>
      </c>
      <c r="P81" s="112"/>
      <c r="Q81" s="112">
        <v>1500</v>
      </c>
      <c r="R81" s="111"/>
      <c r="S81" s="111"/>
      <c r="T81" s="111"/>
      <c r="U81" s="111"/>
      <c r="V81" s="111"/>
      <c r="W81" s="111"/>
      <c r="X81" s="111"/>
      <c r="Y81" s="111"/>
      <c r="Z81" s="111">
        <f t="shared" si="27"/>
        <v>1500</v>
      </c>
      <c r="AA81" s="111">
        <f t="shared" si="28"/>
        <v>1500</v>
      </c>
    </row>
    <row r="82" spans="1:27" ht="15.75" customHeight="1">
      <c r="A82" s="152">
        <v>323</v>
      </c>
      <c r="B82" s="110" t="s">
        <v>40</v>
      </c>
      <c r="C82" s="153">
        <f t="shared" si="30"/>
        <v>29400</v>
      </c>
      <c r="D82" s="153">
        <f>D83+D84+D85+D86+D87</f>
        <v>7052</v>
      </c>
      <c r="E82" s="153">
        <f>SUM(E83:E87)</f>
        <v>28000</v>
      </c>
      <c r="F82" s="128"/>
      <c r="G82" s="128"/>
      <c r="H82" s="128"/>
      <c r="I82" s="128"/>
      <c r="J82" s="128"/>
      <c r="K82" s="128"/>
      <c r="L82" s="128"/>
      <c r="M82" s="128"/>
      <c r="N82" s="128"/>
      <c r="O82" s="153">
        <f>O83+O84+O85+O86+O87</f>
        <v>29400</v>
      </c>
      <c r="P82" s="153">
        <f>P83+P84+P85+P86+P87</f>
        <v>7052</v>
      </c>
      <c r="Q82" s="153">
        <f>Q83+Q84+Q85+Q86+Q87</f>
        <v>28000</v>
      </c>
      <c r="R82" s="153">
        <f>R83+R84+R85+R86+R87</f>
        <v>0</v>
      </c>
      <c r="S82" s="153"/>
      <c r="T82" s="153"/>
      <c r="U82" s="128"/>
      <c r="V82" s="128"/>
      <c r="W82" s="128"/>
      <c r="X82" s="128"/>
      <c r="Y82" s="128"/>
      <c r="Z82" s="128">
        <f t="shared" si="27"/>
        <v>28000</v>
      </c>
      <c r="AA82" s="128">
        <f t="shared" si="28"/>
        <v>28000</v>
      </c>
    </row>
    <row r="83" spans="1:27" ht="15.75" customHeight="1">
      <c r="A83" s="108">
        <v>3231</v>
      </c>
      <c r="B83" s="109" t="s">
        <v>55</v>
      </c>
      <c r="C83" s="112">
        <f t="shared" si="30"/>
        <v>1000</v>
      </c>
      <c r="D83" s="112">
        <f aca="true" t="shared" si="32" ref="D83:E87">G83+J83+M83+P83+S83+V83</f>
        <v>286</v>
      </c>
      <c r="E83" s="112">
        <f t="shared" si="32"/>
        <v>1000</v>
      </c>
      <c r="F83" s="111"/>
      <c r="G83" s="111"/>
      <c r="H83" s="111"/>
      <c r="I83" s="111"/>
      <c r="J83" s="111"/>
      <c r="K83" s="111"/>
      <c r="L83" s="111"/>
      <c r="M83" s="111"/>
      <c r="N83" s="111"/>
      <c r="O83" s="112">
        <v>1000</v>
      </c>
      <c r="P83" s="112">
        <v>286</v>
      </c>
      <c r="Q83" s="112">
        <v>1000</v>
      </c>
      <c r="R83" s="111"/>
      <c r="S83" s="111"/>
      <c r="T83" s="111"/>
      <c r="U83" s="111"/>
      <c r="V83" s="111"/>
      <c r="W83" s="111"/>
      <c r="X83" s="111"/>
      <c r="Y83" s="111"/>
      <c r="Z83" s="111">
        <f t="shared" si="27"/>
        <v>1000</v>
      </c>
      <c r="AA83" s="111">
        <f t="shared" si="28"/>
        <v>1000</v>
      </c>
    </row>
    <row r="84" spans="1:27" ht="15.75" customHeight="1">
      <c r="A84" s="108">
        <v>3232</v>
      </c>
      <c r="B84" s="109" t="s">
        <v>56</v>
      </c>
      <c r="C84" s="112">
        <f t="shared" si="30"/>
        <v>4000</v>
      </c>
      <c r="D84" s="112">
        <f t="shared" si="32"/>
        <v>0</v>
      </c>
      <c r="E84" s="112">
        <f t="shared" si="32"/>
        <v>4000</v>
      </c>
      <c r="F84" s="111"/>
      <c r="G84" s="111"/>
      <c r="H84" s="111"/>
      <c r="I84" s="111"/>
      <c r="J84" s="111"/>
      <c r="K84" s="111"/>
      <c r="L84" s="111"/>
      <c r="M84" s="111"/>
      <c r="N84" s="111"/>
      <c r="O84" s="112">
        <v>4000</v>
      </c>
      <c r="P84" s="112"/>
      <c r="Q84" s="112">
        <v>4000</v>
      </c>
      <c r="R84" s="111"/>
      <c r="S84" s="111"/>
      <c r="T84" s="111"/>
      <c r="U84" s="111"/>
      <c r="V84" s="111"/>
      <c r="W84" s="111"/>
      <c r="X84" s="111"/>
      <c r="Y84" s="111"/>
      <c r="Z84" s="111">
        <f t="shared" si="27"/>
        <v>4000</v>
      </c>
      <c r="AA84" s="111">
        <f t="shared" si="28"/>
        <v>4000</v>
      </c>
    </row>
    <row r="85" spans="1:27" ht="15.75" customHeight="1">
      <c r="A85" s="108">
        <v>3234</v>
      </c>
      <c r="B85" s="109" t="s">
        <v>58</v>
      </c>
      <c r="C85" s="112">
        <f t="shared" si="30"/>
        <v>16400</v>
      </c>
      <c r="D85" s="112">
        <f t="shared" si="32"/>
        <v>3953</v>
      </c>
      <c r="E85" s="112">
        <f t="shared" si="32"/>
        <v>16000</v>
      </c>
      <c r="F85" s="111"/>
      <c r="G85" s="111"/>
      <c r="H85" s="111"/>
      <c r="I85" s="111"/>
      <c r="J85" s="111"/>
      <c r="K85" s="111"/>
      <c r="L85" s="111"/>
      <c r="M85" s="111"/>
      <c r="N85" s="111"/>
      <c r="O85" s="112">
        <v>16400</v>
      </c>
      <c r="P85" s="112">
        <v>3953</v>
      </c>
      <c r="Q85" s="112">
        <v>16000</v>
      </c>
      <c r="R85" s="111"/>
      <c r="S85" s="111"/>
      <c r="T85" s="111"/>
      <c r="U85" s="111"/>
      <c r="V85" s="111"/>
      <c r="W85" s="111"/>
      <c r="X85" s="111"/>
      <c r="Y85" s="111"/>
      <c r="Z85" s="111">
        <f t="shared" si="27"/>
        <v>16000</v>
      </c>
      <c r="AA85" s="111">
        <f t="shared" si="28"/>
        <v>16000</v>
      </c>
    </row>
    <row r="86" spans="1:27" ht="15.75" customHeight="1">
      <c r="A86" s="108">
        <v>3236</v>
      </c>
      <c r="B86" s="109" t="s">
        <v>59</v>
      </c>
      <c r="C86" s="112">
        <f t="shared" si="30"/>
        <v>4000</v>
      </c>
      <c r="D86" s="112">
        <f t="shared" si="32"/>
        <v>663</v>
      </c>
      <c r="E86" s="112">
        <f t="shared" si="32"/>
        <v>4000</v>
      </c>
      <c r="F86" s="111"/>
      <c r="G86" s="111"/>
      <c r="H86" s="111"/>
      <c r="I86" s="111"/>
      <c r="J86" s="111"/>
      <c r="K86" s="111"/>
      <c r="L86" s="111"/>
      <c r="M86" s="111"/>
      <c r="N86" s="111"/>
      <c r="O86" s="112">
        <v>4000</v>
      </c>
      <c r="P86" s="112">
        <v>663</v>
      </c>
      <c r="Q86" s="112">
        <v>4000</v>
      </c>
      <c r="R86" s="111"/>
      <c r="S86" s="111"/>
      <c r="T86" s="111"/>
      <c r="U86" s="111"/>
      <c r="V86" s="111"/>
      <c r="W86" s="111"/>
      <c r="X86" s="111"/>
      <c r="Y86" s="111"/>
      <c r="Z86" s="111">
        <f t="shared" si="27"/>
        <v>4000</v>
      </c>
      <c r="AA86" s="111">
        <f t="shared" si="28"/>
        <v>4000</v>
      </c>
    </row>
    <row r="87" spans="1:27" ht="15.75" customHeight="1">
      <c r="A87" s="114">
        <v>3239</v>
      </c>
      <c r="B87" s="134" t="s">
        <v>69</v>
      </c>
      <c r="C87" s="115">
        <f t="shared" si="30"/>
        <v>4000</v>
      </c>
      <c r="D87" s="112">
        <f t="shared" si="32"/>
        <v>2150</v>
      </c>
      <c r="E87" s="112">
        <f t="shared" si="32"/>
        <v>3000</v>
      </c>
      <c r="F87" s="116"/>
      <c r="G87" s="116"/>
      <c r="H87" s="116"/>
      <c r="I87" s="116"/>
      <c r="J87" s="116"/>
      <c r="K87" s="116"/>
      <c r="L87" s="116"/>
      <c r="M87" s="116"/>
      <c r="N87" s="116"/>
      <c r="O87" s="115">
        <v>4000</v>
      </c>
      <c r="P87" s="115">
        <v>2150</v>
      </c>
      <c r="Q87" s="115">
        <v>3000</v>
      </c>
      <c r="R87" s="116"/>
      <c r="S87" s="116"/>
      <c r="T87" s="116"/>
      <c r="U87" s="116"/>
      <c r="V87" s="116"/>
      <c r="W87" s="116"/>
      <c r="X87" s="116"/>
      <c r="Y87" s="116"/>
      <c r="Z87" s="111">
        <f t="shared" si="27"/>
        <v>3000</v>
      </c>
      <c r="AA87" s="116">
        <f t="shared" si="28"/>
        <v>3000</v>
      </c>
    </row>
    <row r="88" spans="1:27" ht="15.75" customHeight="1">
      <c r="A88" s="139" t="s">
        <v>94</v>
      </c>
      <c r="B88" s="225" t="s">
        <v>95</v>
      </c>
      <c r="C88" s="226"/>
      <c r="D88" s="226"/>
      <c r="E88" s="226"/>
      <c r="F88" s="226"/>
      <c r="G88" s="176"/>
      <c r="H88" s="176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</row>
    <row r="89" spans="1:27" ht="12.75">
      <c r="A89" s="125">
        <v>3</v>
      </c>
      <c r="B89" s="126" t="s">
        <v>32</v>
      </c>
      <c r="C89" s="127">
        <f>O89+R89</f>
        <v>26000</v>
      </c>
      <c r="D89" s="127">
        <f>G89+J89+M89+P89+S89+V89</f>
        <v>15745</v>
      </c>
      <c r="E89" s="127">
        <f>H89+K89+N89+Q89+T89+W89</f>
        <v>43000</v>
      </c>
      <c r="F89" s="127"/>
      <c r="G89" s="127"/>
      <c r="H89" s="127"/>
      <c r="I89" s="127"/>
      <c r="J89" s="127"/>
      <c r="K89" s="127"/>
      <c r="L89" s="127"/>
      <c r="M89" s="127"/>
      <c r="N89" s="127"/>
      <c r="O89" s="127">
        <f>O90</f>
        <v>21000</v>
      </c>
      <c r="P89" s="127">
        <f>P90</f>
        <v>15745</v>
      </c>
      <c r="Q89" s="127">
        <f>Q90</f>
        <v>28000</v>
      </c>
      <c r="R89" s="127">
        <f>R90</f>
        <v>5000</v>
      </c>
      <c r="S89" s="127"/>
      <c r="T89" s="127">
        <f>T90</f>
        <v>15000</v>
      </c>
      <c r="U89" s="127"/>
      <c r="V89" s="127"/>
      <c r="W89" s="127"/>
      <c r="X89" s="127"/>
      <c r="Y89" s="127"/>
      <c r="Z89" s="127">
        <f>E89</f>
        <v>43000</v>
      </c>
      <c r="AA89" s="127">
        <f>Z89</f>
        <v>43000</v>
      </c>
    </row>
    <row r="90" spans="1:27" s="11" customFormat="1" ht="12.75">
      <c r="A90" s="129">
        <v>32</v>
      </c>
      <c r="B90" s="130" t="s">
        <v>37</v>
      </c>
      <c r="C90" s="148">
        <f>O90+R90</f>
        <v>26000</v>
      </c>
      <c r="D90" s="148">
        <f>P90+S90</f>
        <v>15745</v>
      </c>
      <c r="E90" s="148">
        <f>Q90+T90</f>
        <v>43000</v>
      </c>
      <c r="F90" s="148"/>
      <c r="G90" s="148"/>
      <c r="H90" s="148"/>
      <c r="I90" s="148"/>
      <c r="J90" s="148"/>
      <c r="K90" s="148"/>
      <c r="L90" s="148"/>
      <c r="M90" s="148"/>
      <c r="N90" s="148"/>
      <c r="O90" s="148">
        <f>O91+O96+O102</f>
        <v>21000</v>
      </c>
      <c r="P90" s="148">
        <f>P91+P96+P102</f>
        <v>15745</v>
      </c>
      <c r="Q90" s="148">
        <f>Q91+Q96+Q102</f>
        <v>28000</v>
      </c>
      <c r="R90" s="148">
        <f>R91+R96+R102</f>
        <v>5000</v>
      </c>
      <c r="S90" s="148"/>
      <c r="T90" s="148">
        <f>T91+T96+T102</f>
        <v>15000</v>
      </c>
      <c r="U90" s="148"/>
      <c r="V90" s="148"/>
      <c r="W90" s="148"/>
      <c r="X90" s="131"/>
      <c r="Y90" s="131"/>
      <c r="Z90" s="131">
        <f>E90</f>
        <v>43000</v>
      </c>
      <c r="AA90" s="131">
        <f>F90</f>
        <v>0</v>
      </c>
    </row>
    <row r="91" spans="1:27" s="11" customFormat="1" ht="28.5" customHeight="1">
      <c r="A91" s="152">
        <v>321</v>
      </c>
      <c r="B91" s="110" t="s">
        <v>38</v>
      </c>
      <c r="C91" s="153">
        <f>O91</f>
        <v>2500</v>
      </c>
      <c r="D91" s="153">
        <f>P91</f>
        <v>2634</v>
      </c>
      <c r="E91" s="153">
        <f>Q91</f>
        <v>9500</v>
      </c>
      <c r="F91" s="128"/>
      <c r="G91" s="128"/>
      <c r="H91" s="128"/>
      <c r="I91" s="128"/>
      <c r="J91" s="128"/>
      <c r="K91" s="128"/>
      <c r="L91" s="128"/>
      <c r="M91" s="128"/>
      <c r="N91" s="128"/>
      <c r="O91" s="153">
        <f>O92+O93+O94+O95</f>
        <v>2500</v>
      </c>
      <c r="P91" s="153">
        <f>P92+P93+P94+P95</f>
        <v>2634</v>
      </c>
      <c r="Q91" s="153">
        <f>Q92+Q93+Q94+Q95</f>
        <v>9500</v>
      </c>
      <c r="R91" s="153">
        <f>SUM(R92:R95)</f>
        <v>0</v>
      </c>
      <c r="S91" s="153"/>
      <c r="T91" s="153"/>
      <c r="U91" s="128"/>
      <c r="V91" s="128"/>
      <c r="W91" s="128"/>
      <c r="X91" s="128"/>
      <c r="Y91" s="128"/>
      <c r="Z91" s="128">
        <f>E91</f>
        <v>9500</v>
      </c>
      <c r="AA91" s="128">
        <f aca="true" t="shared" si="33" ref="AA91:AA103">Z91</f>
        <v>9500</v>
      </c>
    </row>
    <row r="92" spans="1:27" ht="12.75">
      <c r="A92" s="108">
        <v>3211</v>
      </c>
      <c r="B92" s="109" t="s">
        <v>65</v>
      </c>
      <c r="C92" s="112">
        <f aca="true" t="shared" si="34" ref="C92:E97">O92</f>
        <v>1400</v>
      </c>
      <c r="D92" s="112">
        <f t="shared" si="34"/>
        <v>612</v>
      </c>
      <c r="E92" s="112">
        <f t="shared" si="34"/>
        <v>5000</v>
      </c>
      <c r="F92" s="112"/>
      <c r="G92" s="112"/>
      <c r="H92" s="112"/>
      <c r="I92" s="112"/>
      <c r="J92" s="112"/>
      <c r="K92" s="112"/>
      <c r="L92" s="112"/>
      <c r="M92" s="112"/>
      <c r="N92" s="112"/>
      <c r="O92" s="112">
        <v>1400</v>
      </c>
      <c r="P92" s="112">
        <v>612</v>
      </c>
      <c r="Q92" s="112">
        <v>5000</v>
      </c>
      <c r="R92" s="112"/>
      <c r="S92" s="112"/>
      <c r="T92" s="112"/>
      <c r="U92" s="112"/>
      <c r="V92" s="112"/>
      <c r="W92" s="112"/>
      <c r="X92" s="112"/>
      <c r="Y92" s="112"/>
      <c r="Z92" s="111">
        <f>E92</f>
        <v>5000</v>
      </c>
      <c r="AA92" s="111">
        <f t="shared" si="33"/>
        <v>5000</v>
      </c>
    </row>
    <row r="93" spans="1:27" ht="12.75" customHeight="1">
      <c r="A93" s="108">
        <v>3212</v>
      </c>
      <c r="B93" s="109" t="s">
        <v>66</v>
      </c>
      <c r="C93" s="112">
        <f aca="true" t="shared" si="35" ref="C93:E95">O93</f>
        <v>0</v>
      </c>
      <c r="D93" s="112">
        <f t="shared" si="35"/>
        <v>0</v>
      </c>
      <c r="E93" s="112">
        <f t="shared" si="35"/>
        <v>0</v>
      </c>
      <c r="F93" s="111"/>
      <c r="G93" s="111"/>
      <c r="H93" s="111"/>
      <c r="I93" s="111"/>
      <c r="J93" s="111"/>
      <c r="K93" s="111"/>
      <c r="L93" s="111"/>
      <c r="M93" s="111"/>
      <c r="N93" s="111"/>
      <c r="O93" s="112">
        <v>0</v>
      </c>
      <c r="P93" s="112"/>
      <c r="Q93" s="112"/>
      <c r="R93" s="111"/>
      <c r="S93" s="111"/>
      <c r="T93" s="111"/>
      <c r="U93" s="111"/>
      <c r="V93" s="111"/>
      <c r="W93" s="111"/>
      <c r="X93" s="111"/>
      <c r="Y93" s="111"/>
      <c r="AA93" s="111">
        <f t="shared" si="33"/>
        <v>0</v>
      </c>
    </row>
    <row r="94" spans="1:27" ht="12.75">
      <c r="A94" s="108">
        <v>3213</v>
      </c>
      <c r="B94" s="109" t="s">
        <v>67</v>
      </c>
      <c r="C94" s="112">
        <f t="shared" si="35"/>
        <v>1100</v>
      </c>
      <c r="D94" s="112">
        <f t="shared" si="35"/>
        <v>1200</v>
      </c>
      <c r="E94" s="112">
        <f t="shared" si="35"/>
        <v>2000</v>
      </c>
      <c r="F94" s="112"/>
      <c r="G94" s="112"/>
      <c r="H94" s="112"/>
      <c r="I94" s="112"/>
      <c r="J94" s="112"/>
      <c r="K94" s="112"/>
      <c r="L94" s="112"/>
      <c r="M94" s="112"/>
      <c r="N94" s="112"/>
      <c r="O94" s="112">
        <v>1100</v>
      </c>
      <c r="P94" s="112">
        <v>1200</v>
      </c>
      <c r="Q94" s="112">
        <v>2000</v>
      </c>
      <c r="R94" s="112"/>
      <c r="S94" s="112"/>
      <c r="T94" s="112"/>
      <c r="U94" s="112"/>
      <c r="V94" s="112"/>
      <c r="W94" s="112"/>
      <c r="X94" s="112"/>
      <c r="Y94" s="112"/>
      <c r="Z94" s="111">
        <f>E94</f>
        <v>2000</v>
      </c>
      <c r="AA94" s="111">
        <f t="shared" si="33"/>
        <v>2000</v>
      </c>
    </row>
    <row r="95" spans="1:27" ht="12.75">
      <c r="A95" s="108">
        <v>3214</v>
      </c>
      <c r="B95" s="109" t="s">
        <v>77</v>
      </c>
      <c r="C95" s="112">
        <f t="shared" si="35"/>
        <v>0</v>
      </c>
      <c r="D95" s="112">
        <f t="shared" si="35"/>
        <v>822</v>
      </c>
      <c r="E95" s="112">
        <f t="shared" si="35"/>
        <v>2500</v>
      </c>
      <c r="F95" s="111"/>
      <c r="G95" s="111"/>
      <c r="H95" s="111"/>
      <c r="I95" s="111"/>
      <c r="J95" s="111"/>
      <c r="K95" s="111"/>
      <c r="L95" s="111"/>
      <c r="M95" s="111"/>
      <c r="N95" s="111"/>
      <c r="O95" s="112">
        <v>0</v>
      </c>
      <c r="P95" s="112">
        <v>822</v>
      </c>
      <c r="Q95" s="112">
        <v>2500</v>
      </c>
      <c r="R95" s="111"/>
      <c r="S95" s="111"/>
      <c r="T95" s="111"/>
      <c r="U95" s="111"/>
      <c r="V95" s="111"/>
      <c r="W95" s="111"/>
      <c r="X95" s="111"/>
      <c r="Y95" s="111"/>
      <c r="Z95" s="111">
        <f>E95</f>
        <v>2500</v>
      </c>
      <c r="AA95" s="111">
        <f t="shared" si="33"/>
        <v>2500</v>
      </c>
    </row>
    <row r="96" spans="1:27" ht="12.75">
      <c r="A96" s="152">
        <v>322</v>
      </c>
      <c r="B96" s="110" t="s">
        <v>39</v>
      </c>
      <c r="C96" s="153">
        <f t="shared" si="34"/>
        <v>750</v>
      </c>
      <c r="D96" s="153">
        <f t="shared" si="34"/>
        <v>9085</v>
      </c>
      <c r="E96" s="153">
        <f t="shared" si="34"/>
        <v>8500</v>
      </c>
      <c r="F96" s="153"/>
      <c r="G96" s="153"/>
      <c r="H96" s="153"/>
      <c r="I96" s="153"/>
      <c r="J96" s="153"/>
      <c r="K96" s="153"/>
      <c r="L96" s="153"/>
      <c r="M96" s="153"/>
      <c r="N96" s="153"/>
      <c r="O96" s="153">
        <f>SUM(O97:O101)</f>
        <v>750</v>
      </c>
      <c r="P96" s="153">
        <f>SUM(P97:P101)</f>
        <v>9085</v>
      </c>
      <c r="Q96" s="153">
        <f>SUM(Q97:Q101)</f>
        <v>8500</v>
      </c>
      <c r="R96" s="153">
        <f>R97+R98+R99</f>
        <v>0</v>
      </c>
      <c r="S96" s="153"/>
      <c r="T96" s="153">
        <f>SUM(T97:T101)</f>
        <v>10000</v>
      </c>
      <c r="U96" s="153"/>
      <c r="V96" s="153"/>
      <c r="W96" s="153"/>
      <c r="X96" s="153"/>
      <c r="Y96" s="153"/>
      <c r="Z96" s="128">
        <f>Z97+Z98+Z99+Z100+Z101</f>
        <v>8500</v>
      </c>
      <c r="AA96" s="128">
        <f t="shared" si="33"/>
        <v>8500</v>
      </c>
    </row>
    <row r="97" spans="1:27" ht="12.75">
      <c r="A97" s="108">
        <v>3221</v>
      </c>
      <c r="B97" s="109" t="s">
        <v>51</v>
      </c>
      <c r="C97" s="112">
        <f t="shared" si="34"/>
        <v>500</v>
      </c>
      <c r="D97" s="112">
        <f t="shared" si="34"/>
        <v>0</v>
      </c>
      <c r="E97" s="112">
        <f t="shared" si="34"/>
        <v>1500</v>
      </c>
      <c r="F97" s="112"/>
      <c r="G97" s="112"/>
      <c r="H97" s="112"/>
      <c r="I97" s="112"/>
      <c r="J97" s="112"/>
      <c r="K97" s="112"/>
      <c r="L97" s="112"/>
      <c r="M97" s="112"/>
      <c r="N97" s="112"/>
      <c r="O97" s="112">
        <v>500</v>
      </c>
      <c r="P97" s="112"/>
      <c r="Q97" s="112">
        <v>1500</v>
      </c>
      <c r="R97" s="112"/>
      <c r="S97" s="112"/>
      <c r="T97" s="112"/>
      <c r="U97" s="112"/>
      <c r="V97" s="112"/>
      <c r="W97" s="112"/>
      <c r="X97" s="112"/>
      <c r="Y97" s="112"/>
      <c r="Z97" s="111">
        <f>E97</f>
        <v>1500</v>
      </c>
      <c r="AA97" s="111">
        <f t="shared" si="33"/>
        <v>1500</v>
      </c>
    </row>
    <row r="98" spans="1:27" ht="12.75">
      <c r="A98" s="108">
        <v>3225</v>
      </c>
      <c r="B98" s="109" t="s">
        <v>54</v>
      </c>
      <c r="C98" s="112">
        <f aca="true" t="shared" si="36" ref="C98:E101">O98</f>
        <v>0</v>
      </c>
      <c r="D98" s="112">
        <f t="shared" si="36"/>
        <v>7146</v>
      </c>
      <c r="E98" s="112">
        <f t="shared" si="36"/>
        <v>0</v>
      </c>
      <c r="F98" s="111"/>
      <c r="G98" s="111"/>
      <c r="H98" s="111"/>
      <c r="I98" s="112"/>
      <c r="J98" s="112"/>
      <c r="K98" s="112"/>
      <c r="L98" s="112"/>
      <c r="M98" s="112"/>
      <c r="N98" s="112"/>
      <c r="O98" s="112"/>
      <c r="P98" s="112">
        <v>7146</v>
      </c>
      <c r="Q98" s="112">
        <v>0</v>
      </c>
      <c r="R98" s="112"/>
      <c r="S98" s="112"/>
      <c r="T98" s="112">
        <v>10000</v>
      </c>
      <c r="U98" s="112"/>
      <c r="V98" s="112"/>
      <c r="W98" s="112"/>
      <c r="X98" s="112"/>
      <c r="Y98" s="112"/>
      <c r="Z98" s="111">
        <f>E98</f>
        <v>0</v>
      </c>
      <c r="AA98" s="111">
        <f t="shared" si="33"/>
        <v>0</v>
      </c>
    </row>
    <row r="99" spans="1:27" ht="12.75">
      <c r="A99" s="108">
        <v>3227</v>
      </c>
      <c r="B99" s="109" t="s">
        <v>76</v>
      </c>
      <c r="C99" s="112">
        <f t="shared" si="36"/>
        <v>250</v>
      </c>
      <c r="D99" s="112">
        <f t="shared" si="36"/>
        <v>0</v>
      </c>
      <c r="E99" s="112">
        <f t="shared" si="36"/>
        <v>2000</v>
      </c>
      <c r="F99" s="111"/>
      <c r="G99" s="111"/>
      <c r="H99" s="111"/>
      <c r="I99" s="112"/>
      <c r="J99" s="112"/>
      <c r="K99" s="112"/>
      <c r="L99" s="112"/>
      <c r="M99" s="112"/>
      <c r="N99" s="112"/>
      <c r="O99" s="112">
        <v>250</v>
      </c>
      <c r="P99" s="112"/>
      <c r="Q99" s="112">
        <v>2000</v>
      </c>
      <c r="R99" s="112"/>
      <c r="S99" s="112"/>
      <c r="T99" s="112"/>
      <c r="U99" s="112"/>
      <c r="V99" s="112"/>
      <c r="W99" s="112"/>
      <c r="X99" s="112"/>
      <c r="Y99" s="112"/>
      <c r="Z99" s="111">
        <f>E99</f>
        <v>2000</v>
      </c>
      <c r="AA99" s="111">
        <f t="shared" si="33"/>
        <v>2000</v>
      </c>
    </row>
    <row r="100" spans="1:27" ht="12.75">
      <c r="A100" s="108">
        <v>323</v>
      </c>
      <c r="B100" s="109" t="s">
        <v>40</v>
      </c>
      <c r="C100" s="112">
        <f t="shared" si="36"/>
        <v>0</v>
      </c>
      <c r="D100" s="112">
        <f t="shared" si="36"/>
        <v>0</v>
      </c>
      <c r="E100" s="112">
        <f t="shared" si="36"/>
        <v>0</v>
      </c>
      <c r="F100" s="111"/>
      <c r="G100" s="111"/>
      <c r="H100" s="111"/>
      <c r="I100" s="112"/>
      <c r="J100" s="112"/>
      <c r="K100" s="112"/>
      <c r="L100" s="112"/>
      <c r="M100" s="112"/>
      <c r="N100" s="112"/>
      <c r="O100" s="112"/>
      <c r="P100" s="112"/>
      <c r="Q100" s="112">
        <v>0</v>
      </c>
      <c r="R100" s="112"/>
      <c r="S100" s="112"/>
      <c r="T100" s="112"/>
      <c r="U100" s="112"/>
      <c r="V100" s="112"/>
      <c r="W100" s="112"/>
      <c r="X100" s="112"/>
      <c r="Y100" s="112"/>
      <c r="Z100" s="111">
        <f>E100</f>
        <v>0</v>
      </c>
      <c r="AA100" s="111">
        <f t="shared" si="33"/>
        <v>0</v>
      </c>
    </row>
    <row r="101" spans="1:27" ht="12.75">
      <c r="A101" s="108">
        <v>3237</v>
      </c>
      <c r="B101" s="109" t="s">
        <v>157</v>
      </c>
      <c r="C101" s="112">
        <f t="shared" si="36"/>
        <v>0</v>
      </c>
      <c r="D101" s="112">
        <f t="shared" si="36"/>
        <v>1939</v>
      </c>
      <c r="E101" s="112">
        <f t="shared" si="36"/>
        <v>5000</v>
      </c>
      <c r="F101" s="111"/>
      <c r="G101" s="111"/>
      <c r="H101" s="111"/>
      <c r="I101" s="112"/>
      <c r="J101" s="112"/>
      <c r="K101" s="112"/>
      <c r="L101" s="112"/>
      <c r="M101" s="112"/>
      <c r="N101" s="112"/>
      <c r="O101" s="112"/>
      <c r="P101" s="112">
        <v>1939</v>
      </c>
      <c r="Q101" s="112">
        <v>5000</v>
      </c>
      <c r="R101" s="112"/>
      <c r="S101" s="112"/>
      <c r="T101" s="112"/>
      <c r="U101" s="112"/>
      <c r="V101" s="112"/>
      <c r="W101" s="112"/>
      <c r="X101" s="112"/>
      <c r="Y101" s="112"/>
      <c r="Z101" s="111">
        <f>E101</f>
        <v>5000</v>
      </c>
      <c r="AA101" s="111">
        <f t="shared" si="33"/>
        <v>5000</v>
      </c>
    </row>
    <row r="102" spans="1:27" ht="12.75">
      <c r="A102" s="152">
        <v>329</v>
      </c>
      <c r="B102" s="110" t="s">
        <v>41</v>
      </c>
      <c r="C102" s="153">
        <f aca="true" t="shared" si="37" ref="C102:E103">O102+R102</f>
        <v>22750</v>
      </c>
      <c r="D102" s="153">
        <f t="shared" si="37"/>
        <v>4026</v>
      </c>
      <c r="E102" s="153">
        <f t="shared" si="37"/>
        <v>15000</v>
      </c>
      <c r="F102" s="153"/>
      <c r="G102" s="153"/>
      <c r="H102" s="153"/>
      <c r="I102" s="153"/>
      <c r="J102" s="153"/>
      <c r="K102" s="153"/>
      <c r="L102" s="153"/>
      <c r="M102" s="153"/>
      <c r="N102" s="153"/>
      <c r="O102" s="153">
        <f>O103</f>
        <v>17750</v>
      </c>
      <c r="P102" s="153">
        <f>P103</f>
        <v>4026</v>
      </c>
      <c r="Q102" s="153">
        <f>Q103</f>
        <v>10000</v>
      </c>
      <c r="R102" s="153">
        <f>R103</f>
        <v>5000</v>
      </c>
      <c r="S102" s="153"/>
      <c r="T102" s="153">
        <f>SUM(T103)</f>
        <v>5000</v>
      </c>
      <c r="U102" s="153"/>
      <c r="V102" s="153"/>
      <c r="W102" s="153"/>
      <c r="X102" s="153"/>
      <c r="Y102" s="153"/>
      <c r="Z102" s="128">
        <f>Z103</f>
        <v>15000</v>
      </c>
      <c r="AA102" s="128">
        <f t="shared" si="33"/>
        <v>15000</v>
      </c>
    </row>
    <row r="103" spans="1:27" ht="12.75">
      <c r="A103" s="108">
        <v>3299</v>
      </c>
      <c r="B103" s="109" t="s">
        <v>41</v>
      </c>
      <c r="C103" s="112">
        <f t="shared" si="37"/>
        <v>22750</v>
      </c>
      <c r="D103" s="112">
        <f t="shared" si="37"/>
        <v>4026</v>
      </c>
      <c r="E103" s="112">
        <f t="shared" si="37"/>
        <v>15000</v>
      </c>
      <c r="F103" s="112"/>
      <c r="G103" s="112"/>
      <c r="H103" s="112"/>
      <c r="I103" s="112"/>
      <c r="J103" s="112"/>
      <c r="K103" s="112"/>
      <c r="L103" s="112"/>
      <c r="M103" s="112"/>
      <c r="N103" s="112"/>
      <c r="O103" s="112">
        <v>17750</v>
      </c>
      <c r="P103" s="112">
        <v>4026</v>
      </c>
      <c r="Q103" s="112">
        <v>10000</v>
      </c>
      <c r="R103" s="112">
        <v>5000</v>
      </c>
      <c r="S103" s="112"/>
      <c r="T103" s="112">
        <v>5000</v>
      </c>
      <c r="U103" s="112"/>
      <c r="V103" s="112"/>
      <c r="W103" s="112"/>
      <c r="X103" s="112"/>
      <c r="Y103" s="112"/>
      <c r="Z103" s="111">
        <f>E103</f>
        <v>15000</v>
      </c>
      <c r="AA103" s="111">
        <f t="shared" si="33"/>
        <v>15000</v>
      </c>
    </row>
    <row r="104" spans="1:27" ht="17.25" customHeight="1">
      <c r="A104" s="169"/>
      <c r="B104" s="170"/>
      <c r="C104" s="163"/>
      <c r="D104" s="168"/>
      <c r="E104" s="168"/>
      <c r="F104" s="168"/>
      <c r="G104" s="168"/>
      <c r="H104" s="168"/>
      <c r="I104" s="163"/>
      <c r="J104" s="168"/>
      <c r="K104" s="168"/>
      <c r="L104" s="168"/>
      <c r="M104" s="168"/>
      <c r="N104" s="168"/>
      <c r="O104" s="168"/>
      <c r="P104" s="168"/>
      <c r="Q104" s="168"/>
      <c r="R104" s="163"/>
      <c r="S104" s="168"/>
      <c r="T104" s="168"/>
      <c r="U104" s="168"/>
      <c r="V104" s="168"/>
      <c r="W104" s="168"/>
      <c r="X104" s="163"/>
      <c r="Y104" s="168"/>
      <c r="Z104" s="163"/>
      <c r="AA104" s="168"/>
    </row>
    <row r="105" spans="1:27" ht="12.75">
      <c r="A105" s="227" t="s">
        <v>85</v>
      </c>
      <c r="B105" s="228"/>
      <c r="C105" s="143">
        <f>C12+C29+C73+C89+C104</f>
        <v>10393889</v>
      </c>
      <c r="D105" s="143">
        <f>D12+D29+D73+D89+D104</f>
        <v>2585582.78</v>
      </c>
      <c r="E105" s="143">
        <f>E12+E29+E73+E89+E104</f>
        <v>10743750</v>
      </c>
      <c r="F105" s="143">
        <f>F12+F29+F104</f>
        <v>8817032</v>
      </c>
      <c r="G105" s="143">
        <f>G12+G29+G104</f>
        <v>2175233</v>
      </c>
      <c r="H105" s="143">
        <f>H12+H29+H104</f>
        <v>8977394</v>
      </c>
      <c r="I105" s="143">
        <f>I29+I104</f>
        <v>675653</v>
      </c>
      <c r="J105" s="143">
        <f>J29+J104</f>
        <v>191883.78</v>
      </c>
      <c r="K105" s="143">
        <f>K29+K104</f>
        <v>723432</v>
      </c>
      <c r="L105" s="143">
        <f>L29</f>
        <v>25000</v>
      </c>
      <c r="M105" s="143">
        <f>M29</f>
        <v>708</v>
      </c>
      <c r="N105" s="143">
        <f>N29</f>
        <v>40580</v>
      </c>
      <c r="O105" s="143">
        <f>O29+O73+O89+O104</f>
        <v>660900</v>
      </c>
      <c r="P105" s="143">
        <f>P29+P73+P89+P104</f>
        <v>152258</v>
      </c>
      <c r="Q105" s="143">
        <f>Q29+Q73+Q89+Q104</f>
        <v>712200</v>
      </c>
      <c r="R105" s="143">
        <f>R89+R73+R29+R12</f>
        <v>211804</v>
      </c>
      <c r="S105" s="143">
        <f>S89+S73+S29+S12</f>
        <v>59150</v>
      </c>
      <c r="T105" s="143">
        <f>T89+T73+T29+T12</f>
        <v>277144</v>
      </c>
      <c r="U105" s="143">
        <f>U104+U29</f>
        <v>3500</v>
      </c>
      <c r="V105" s="143">
        <f>V104+V29</f>
        <v>5950</v>
      </c>
      <c r="W105" s="189">
        <f>W104+W29</f>
        <v>13000</v>
      </c>
      <c r="X105" s="143">
        <f>X104+X29</f>
        <v>0</v>
      </c>
      <c r="Y105" s="143">
        <f>Y104+Y29</f>
        <v>0</v>
      </c>
      <c r="Z105" s="143">
        <f>E105</f>
        <v>10743750</v>
      </c>
      <c r="AA105" s="143">
        <f>Z105</f>
        <v>10743750</v>
      </c>
    </row>
    <row r="106" spans="1:27" ht="12.75">
      <c r="A106" s="92"/>
      <c r="B106" s="95"/>
      <c r="C106" s="117"/>
      <c r="D106" s="117"/>
      <c r="E106" s="117"/>
      <c r="F106" s="118"/>
      <c r="G106" s="118"/>
      <c r="H106" s="118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8"/>
      <c r="AA106" s="118"/>
    </row>
    <row r="107" spans="1:27" ht="12.75">
      <c r="A107" s="92"/>
      <c r="B107" s="95"/>
      <c r="C107" s="117"/>
      <c r="D107" s="117"/>
      <c r="E107" s="117"/>
      <c r="F107" s="118"/>
      <c r="G107" s="118"/>
      <c r="H107" s="118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8"/>
      <c r="AA107" s="118"/>
    </row>
    <row r="108" spans="1:27" ht="12.75">
      <c r="A108" s="92"/>
      <c r="B108" s="223" t="s">
        <v>96</v>
      </c>
      <c r="C108" s="224"/>
      <c r="D108" s="224"/>
      <c r="E108" s="224"/>
      <c r="F108" s="224"/>
      <c r="G108" s="224"/>
      <c r="H108" s="224"/>
      <c r="I108" s="224"/>
      <c r="J108"/>
      <c r="K108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8"/>
      <c r="AA108" s="118"/>
    </row>
    <row r="109" spans="1:27" ht="12.75">
      <c r="A109" s="92"/>
      <c r="B109" s="223" t="s">
        <v>97</v>
      </c>
      <c r="C109" s="224"/>
      <c r="D109" s="224"/>
      <c r="E109" s="224"/>
      <c r="F109" s="224"/>
      <c r="G109" s="224"/>
      <c r="H109" s="224"/>
      <c r="I109" s="224"/>
      <c r="J109"/>
      <c r="K109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8"/>
      <c r="AA109" s="118"/>
    </row>
    <row r="110" spans="1:27" ht="12.75">
      <c r="A110" s="92"/>
      <c r="B110" s="95"/>
      <c r="C110" s="117"/>
      <c r="D110" s="117"/>
      <c r="E110" s="117"/>
      <c r="F110" s="118"/>
      <c r="G110" s="118"/>
      <c r="H110" s="118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8"/>
      <c r="AA110" s="118"/>
    </row>
    <row r="111" spans="1:27" ht="12.75">
      <c r="A111" s="139" t="s">
        <v>98</v>
      </c>
      <c r="B111" s="225" t="s">
        <v>114</v>
      </c>
      <c r="C111" s="226"/>
      <c r="D111" s="226"/>
      <c r="E111" s="226"/>
      <c r="F111" s="226"/>
      <c r="G111" s="176"/>
      <c r="H111" s="176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</row>
    <row r="112" spans="1:27" ht="12.75">
      <c r="A112" s="125">
        <v>3</v>
      </c>
      <c r="B112" s="126" t="s">
        <v>32</v>
      </c>
      <c r="C112" s="127">
        <f>I112</f>
        <v>2500</v>
      </c>
      <c r="D112" s="127">
        <f>D113</f>
        <v>0</v>
      </c>
      <c r="E112" s="127">
        <f>E113</f>
        <v>5137</v>
      </c>
      <c r="F112" s="127">
        <f>F113+F123</f>
        <v>0</v>
      </c>
      <c r="G112" s="127"/>
      <c r="H112" s="127"/>
      <c r="I112" s="127">
        <f>I113</f>
        <v>2500</v>
      </c>
      <c r="J112" s="127">
        <f aca="true" t="shared" si="38" ref="J112:Q112">J113</f>
        <v>0</v>
      </c>
      <c r="K112" s="127">
        <f t="shared" si="38"/>
        <v>2500</v>
      </c>
      <c r="L112" s="127">
        <f t="shared" si="38"/>
        <v>0</v>
      </c>
      <c r="M112" s="127">
        <f t="shared" si="38"/>
        <v>0</v>
      </c>
      <c r="N112" s="127">
        <f t="shared" si="38"/>
        <v>0</v>
      </c>
      <c r="O112" s="127">
        <f t="shared" si="38"/>
        <v>0</v>
      </c>
      <c r="P112" s="127">
        <f t="shared" si="38"/>
        <v>0</v>
      </c>
      <c r="Q112" s="127">
        <f t="shared" si="38"/>
        <v>2637</v>
      </c>
      <c r="R112" s="127">
        <f>R113+R123</f>
        <v>0</v>
      </c>
      <c r="S112" s="127"/>
      <c r="T112" s="127"/>
      <c r="U112" s="127"/>
      <c r="V112" s="127"/>
      <c r="W112" s="127"/>
      <c r="X112" s="127"/>
      <c r="Y112" s="127"/>
      <c r="Z112" s="127">
        <f>E112</f>
        <v>5137</v>
      </c>
      <c r="AA112" s="127">
        <f>Z112</f>
        <v>5137</v>
      </c>
    </row>
    <row r="113" spans="1:27" ht="12.75">
      <c r="A113" s="129">
        <v>32</v>
      </c>
      <c r="B113" s="171" t="s">
        <v>99</v>
      </c>
      <c r="C113" s="148">
        <f>I113</f>
        <v>2500</v>
      </c>
      <c r="D113" s="148">
        <f>D114+D119+D121+D123</f>
        <v>0</v>
      </c>
      <c r="E113" s="148">
        <f>E114+E119+E121+E123</f>
        <v>5137</v>
      </c>
      <c r="F113" s="148">
        <f>F114+F116+F118</f>
        <v>0</v>
      </c>
      <c r="G113" s="148"/>
      <c r="H113" s="148"/>
      <c r="I113" s="148">
        <f>I114+I119+I121+I123</f>
        <v>2500</v>
      </c>
      <c r="J113" s="148">
        <f aca="true" t="shared" si="39" ref="J113:Q113">J114+J119+J121+J123</f>
        <v>0</v>
      </c>
      <c r="K113" s="148">
        <f t="shared" si="39"/>
        <v>2500</v>
      </c>
      <c r="L113" s="148">
        <f t="shared" si="39"/>
        <v>0</v>
      </c>
      <c r="M113" s="148">
        <f t="shared" si="39"/>
        <v>0</v>
      </c>
      <c r="N113" s="148">
        <f t="shared" si="39"/>
        <v>0</v>
      </c>
      <c r="O113" s="148">
        <f t="shared" si="39"/>
        <v>0</v>
      </c>
      <c r="P113" s="148">
        <f t="shared" si="39"/>
        <v>0</v>
      </c>
      <c r="Q113" s="148">
        <f t="shared" si="39"/>
        <v>2637</v>
      </c>
      <c r="R113" s="148">
        <f>R114+R116+R118</f>
        <v>0</v>
      </c>
      <c r="S113" s="148"/>
      <c r="T113" s="148"/>
      <c r="U113" s="148"/>
      <c r="V113" s="148"/>
      <c r="W113" s="148"/>
      <c r="X113" s="148"/>
      <c r="Y113" s="148"/>
      <c r="Z113" s="148">
        <f>E113</f>
        <v>5137</v>
      </c>
      <c r="AA113" s="148">
        <f aca="true" t="shared" si="40" ref="AA113:AA122">Z113</f>
        <v>5137</v>
      </c>
    </row>
    <row r="114" spans="1:27" ht="12.75">
      <c r="A114" s="152">
        <v>321</v>
      </c>
      <c r="B114" s="110" t="s">
        <v>100</v>
      </c>
      <c r="C114" s="153">
        <f>I114</f>
        <v>750</v>
      </c>
      <c r="D114" s="153">
        <f>SUM(D115:D118)</f>
        <v>0</v>
      </c>
      <c r="E114" s="153">
        <f>SUM(E115:E118)</f>
        <v>2750</v>
      </c>
      <c r="F114" s="153">
        <f>F115</f>
        <v>0</v>
      </c>
      <c r="G114" s="153"/>
      <c r="H114" s="153"/>
      <c r="I114" s="153">
        <f>I115+I116+I117+I118</f>
        <v>750</v>
      </c>
      <c r="J114" s="153">
        <f aca="true" t="shared" si="41" ref="J114:Q114">J115+J116+J117+J118</f>
        <v>0</v>
      </c>
      <c r="K114" s="153">
        <f t="shared" si="41"/>
        <v>750</v>
      </c>
      <c r="L114" s="153">
        <f t="shared" si="41"/>
        <v>0</v>
      </c>
      <c r="M114" s="153">
        <f t="shared" si="41"/>
        <v>0</v>
      </c>
      <c r="N114" s="153">
        <f t="shared" si="41"/>
        <v>0</v>
      </c>
      <c r="O114" s="153">
        <f t="shared" si="41"/>
        <v>0</v>
      </c>
      <c r="P114" s="153">
        <f t="shared" si="41"/>
        <v>0</v>
      </c>
      <c r="Q114" s="153">
        <f t="shared" si="41"/>
        <v>2000</v>
      </c>
      <c r="R114" s="153">
        <f>R115</f>
        <v>0</v>
      </c>
      <c r="S114" s="153"/>
      <c r="T114" s="153"/>
      <c r="U114" s="153"/>
      <c r="V114" s="153"/>
      <c r="W114" s="153"/>
      <c r="X114" s="153"/>
      <c r="Y114" s="153"/>
      <c r="Z114" s="153">
        <f>C114</f>
        <v>750</v>
      </c>
      <c r="AA114" s="153">
        <f t="shared" si="40"/>
        <v>750</v>
      </c>
    </row>
    <row r="115" spans="1:27" ht="12.75">
      <c r="A115" s="108">
        <v>3211</v>
      </c>
      <c r="B115" s="109" t="s">
        <v>65</v>
      </c>
      <c r="C115" s="112">
        <f>I115</f>
        <v>750</v>
      </c>
      <c r="D115" s="112">
        <f aca="true" t="shared" si="42" ref="D115:E118">G115+J115+M115+P115+S115+V115</f>
        <v>0</v>
      </c>
      <c r="E115" s="112">
        <f t="shared" si="42"/>
        <v>2250</v>
      </c>
      <c r="F115" s="112"/>
      <c r="G115" s="112"/>
      <c r="H115" s="112"/>
      <c r="I115" s="112">
        <v>750</v>
      </c>
      <c r="J115" s="112"/>
      <c r="K115" s="112">
        <v>750</v>
      </c>
      <c r="L115" s="112"/>
      <c r="M115" s="112"/>
      <c r="N115" s="112"/>
      <c r="O115" s="112"/>
      <c r="P115" s="112"/>
      <c r="Q115" s="112">
        <v>1500</v>
      </c>
      <c r="R115" s="112"/>
      <c r="S115" s="112"/>
      <c r="T115" s="112"/>
      <c r="U115" s="112"/>
      <c r="V115" s="112"/>
      <c r="W115" s="112"/>
      <c r="X115" s="112"/>
      <c r="Y115" s="112"/>
      <c r="Z115" s="112">
        <f>E115</f>
        <v>2250</v>
      </c>
      <c r="AA115" s="112">
        <f t="shared" si="40"/>
        <v>2250</v>
      </c>
    </row>
    <row r="116" spans="1:27" ht="12.75">
      <c r="A116" s="162">
        <v>3212</v>
      </c>
      <c r="B116" s="161" t="s">
        <v>101</v>
      </c>
      <c r="C116" s="165"/>
      <c r="D116" s="112">
        <f t="shared" si="42"/>
        <v>0</v>
      </c>
      <c r="E116" s="112">
        <f t="shared" si="42"/>
        <v>0</v>
      </c>
      <c r="F116" s="165">
        <f>SUM(F117)</f>
        <v>0</v>
      </c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>
        <f>C116</f>
        <v>0</v>
      </c>
      <c r="AA116" s="165">
        <f t="shared" si="40"/>
        <v>0</v>
      </c>
    </row>
    <row r="117" spans="1:27" ht="12.75">
      <c r="A117" s="108">
        <v>3213</v>
      </c>
      <c r="B117" s="109" t="s">
        <v>67</v>
      </c>
      <c r="C117" s="112"/>
      <c r="D117" s="112">
        <f t="shared" si="42"/>
        <v>0</v>
      </c>
      <c r="E117" s="112">
        <f t="shared" si="42"/>
        <v>0</v>
      </c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>
        <f>C117</f>
        <v>0</v>
      </c>
      <c r="AA117" s="112">
        <f t="shared" si="40"/>
        <v>0</v>
      </c>
    </row>
    <row r="118" spans="1:27" ht="12.75">
      <c r="A118" s="162">
        <v>3214</v>
      </c>
      <c r="B118" s="161" t="s">
        <v>77</v>
      </c>
      <c r="C118" s="165"/>
      <c r="D118" s="112">
        <f t="shared" si="42"/>
        <v>0</v>
      </c>
      <c r="E118" s="112">
        <f t="shared" si="42"/>
        <v>500</v>
      </c>
      <c r="F118" s="165">
        <f>SUM(F120:F122)</f>
        <v>0</v>
      </c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>
        <v>500</v>
      </c>
      <c r="R118" s="165">
        <f>SUM(R120:R122)</f>
        <v>0</v>
      </c>
      <c r="S118" s="165"/>
      <c r="T118" s="165"/>
      <c r="U118" s="165"/>
      <c r="V118" s="165"/>
      <c r="W118" s="165"/>
      <c r="X118" s="165"/>
      <c r="Y118" s="165"/>
      <c r="Z118" s="165">
        <f>E118</f>
        <v>500</v>
      </c>
      <c r="AA118" s="165">
        <f t="shared" si="40"/>
        <v>500</v>
      </c>
    </row>
    <row r="119" spans="1:27" ht="12.75">
      <c r="A119" s="152">
        <v>322</v>
      </c>
      <c r="B119" s="110" t="s">
        <v>39</v>
      </c>
      <c r="C119" s="153">
        <f>I119</f>
        <v>350</v>
      </c>
      <c r="D119" s="153">
        <f>D120</f>
        <v>0</v>
      </c>
      <c r="E119" s="153">
        <f>E120</f>
        <v>650</v>
      </c>
      <c r="F119" s="153"/>
      <c r="G119" s="153"/>
      <c r="H119" s="153"/>
      <c r="I119" s="153">
        <f>I120</f>
        <v>350</v>
      </c>
      <c r="J119" s="153"/>
      <c r="K119" s="153">
        <f>K120</f>
        <v>350</v>
      </c>
      <c r="L119" s="153"/>
      <c r="M119" s="153"/>
      <c r="N119" s="153"/>
      <c r="O119" s="153"/>
      <c r="P119" s="153"/>
      <c r="Q119" s="153">
        <f>Q120</f>
        <v>300</v>
      </c>
      <c r="R119" s="153"/>
      <c r="S119" s="153"/>
      <c r="T119" s="153"/>
      <c r="U119" s="153"/>
      <c r="V119" s="153"/>
      <c r="W119" s="153"/>
      <c r="X119" s="153"/>
      <c r="Y119" s="153"/>
      <c r="Z119" s="153">
        <f>Z120</f>
        <v>650</v>
      </c>
      <c r="AA119" s="153">
        <f>AA120</f>
        <v>650</v>
      </c>
    </row>
    <row r="120" spans="1:27" ht="12.75" customHeight="1">
      <c r="A120" s="108">
        <v>3221</v>
      </c>
      <c r="B120" s="109" t="s">
        <v>109</v>
      </c>
      <c r="C120" s="112">
        <f>I120</f>
        <v>350</v>
      </c>
      <c r="D120" s="112">
        <f>G120+J120+M120+P120+S120+V120</f>
        <v>0</v>
      </c>
      <c r="E120" s="112">
        <f>H120+K120+N120+Q120+T120+W120</f>
        <v>650</v>
      </c>
      <c r="F120" s="112"/>
      <c r="G120" s="112"/>
      <c r="H120" s="112"/>
      <c r="I120" s="112">
        <v>350</v>
      </c>
      <c r="J120" s="112"/>
      <c r="K120" s="112">
        <v>350</v>
      </c>
      <c r="L120" s="112"/>
      <c r="M120" s="112"/>
      <c r="N120" s="112"/>
      <c r="O120" s="112"/>
      <c r="P120" s="112"/>
      <c r="Q120" s="112">
        <v>300</v>
      </c>
      <c r="R120" s="112"/>
      <c r="S120" s="112"/>
      <c r="T120" s="112"/>
      <c r="U120" s="112"/>
      <c r="V120" s="112"/>
      <c r="W120" s="112"/>
      <c r="X120" s="112"/>
      <c r="Y120" s="112"/>
      <c r="Z120" s="112">
        <f>E120</f>
        <v>650</v>
      </c>
      <c r="AA120" s="112">
        <f>Z120</f>
        <v>650</v>
      </c>
    </row>
    <row r="121" spans="1:27" ht="12.75" customHeight="1">
      <c r="A121" s="152">
        <v>323</v>
      </c>
      <c r="B121" s="110" t="s">
        <v>40</v>
      </c>
      <c r="C121" s="153">
        <f>C122</f>
        <v>400</v>
      </c>
      <c r="D121" s="153">
        <f>D122</f>
        <v>0</v>
      </c>
      <c r="E121" s="153">
        <f>E122</f>
        <v>400</v>
      </c>
      <c r="F121" s="153"/>
      <c r="G121" s="153"/>
      <c r="H121" s="153"/>
      <c r="I121" s="153">
        <f>I122</f>
        <v>400</v>
      </c>
      <c r="J121" s="153"/>
      <c r="K121" s="153">
        <f>K122</f>
        <v>400</v>
      </c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>
        <f>Z122</f>
        <v>400</v>
      </c>
      <c r="AA121" s="153">
        <f>AA122</f>
        <v>400</v>
      </c>
    </row>
    <row r="122" spans="1:27" ht="12.75">
      <c r="A122" s="108">
        <v>3237</v>
      </c>
      <c r="B122" s="109" t="s">
        <v>60</v>
      </c>
      <c r="C122" s="112">
        <f>I122</f>
        <v>400</v>
      </c>
      <c r="D122" s="112">
        <f>G122+J122+M122+P122+S122+V122</f>
        <v>0</v>
      </c>
      <c r="E122" s="112">
        <f>H122+K122+N122+Q122+T122+W122</f>
        <v>400</v>
      </c>
      <c r="F122" s="112"/>
      <c r="G122" s="112"/>
      <c r="H122" s="112"/>
      <c r="I122" s="112">
        <v>400</v>
      </c>
      <c r="J122" s="112"/>
      <c r="K122" s="112">
        <v>400</v>
      </c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>
        <f>C122</f>
        <v>400</v>
      </c>
      <c r="AA122" s="112">
        <f t="shared" si="40"/>
        <v>400</v>
      </c>
    </row>
    <row r="123" spans="1:27" ht="12.75">
      <c r="A123" s="152">
        <v>329</v>
      </c>
      <c r="B123" s="110" t="s">
        <v>41</v>
      </c>
      <c r="C123" s="153">
        <f>C124</f>
        <v>1000</v>
      </c>
      <c r="D123" s="153">
        <f>D124</f>
        <v>0</v>
      </c>
      <c r="E123" s="153">
        <f>E124</f>
        <v>1337</v>
      </c>
      <c r="F123" s="153"/>
      <c r="G123" s="153"/>
      <c r="H123" s="153"/>
      <c r="I123" s="153">
        <f>I124</f>
        <v>1000</v>
      </c>
      <c r="J123" s="153"/>
      <c r="K123" s="153">
        <f>K124</f>
        <v>1000</v>
      </c>
      <c r="L123" s="153"/>
      <c r="M123" s="153"/>
      <c r="N123" s="153"/>
      <c r="O123" s="153"/>
      <c r="P123" s="153"/>
      <c r="Q123" s="153">
        <f>Q124</f>
        <v>337</v>
      </c>
      <c r="R123" s="153"/>
      <c r="S123" s="153"/>
      <c r="T123" s="153"/>
      <c r="U123" s="153"/>
      <c r="V123" s="153"/>
      <c r="W123" s="153"/>
      <c r="X123" s="153"/>
      <c r="Y123" s="153"/>
      <c r="Z123" s="153">
        <f>Z124</f>
        <v>1337</v>
      </c>
      <c r="AA123" s="153">
        <f>Z123</f>
        <v>1337</v>
      </c>
    </row>
    <row r="124" spans="1:27" ht="12.75">
      <c r="A124" s="108">
        <v>3299</v>
      </c>
      <c r="B124" s="109" t="s">
        <v>41</v>
      </c>
      <c r="C124" s="165">
        <f>I124</f>
        <v>1000</v>
      </c>
      <c r="D124" s="165">
        <f>G124+J124+M124+P124+S124+V124</f>
        <v>0</v>
      </c>
      <c r="E124" s="165">
        <f>H124+K124+N124+Q124+T124+W124</f>
        <v>1337</v>
      </c>
      <c r="F124" s="165"/>
      <c r="G124" s="165"/>
      <c r="H124" s="165"/>
      <c r="I124" s="165">
        <v>1000</v>
      </c>
      <c r="J124" s="165"/>
      <c r="K124" s="165">
        <v>1000</v>
      </c>
      <c r="L124" s="165"/>
      <c r="M124" s="165"/>
      <c r="N124" s="165"/>
      <c r="O124" s="165"/>
      <c r="P124" s="165"/>
      <c r="Q124" s="165">
        <v>337</v>
      </c>
      <c r="R124" s="165"/>
      <c r="S124" s="165"/>
      <c r="T124" s="165"/>
      <c r="U124" s="165"/>
      <c r="V124" s="165"/>
      <c r="W124" s="165"/>
      <c r="X124" s="165"/>
      <c r="Y124" s="165"/>
      <c r="Z124" s="165">
        <f>E124</f>
        <v>1337</v>
      </c>
      <c r="AA124" s="165">
        <f>F124</f>
        <v>0</v>
      </c>
    </row>
    <row r="125" spans="1:27" ht="11.25" customHeight="1">
      <c r="A125" s="108"/>
      <c r="B125" s="109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</row>
    <row r="126" spans="1:27" ht="12.75">
      <c r="A126" s="227" t="s">
        <v>85</v>
      </c>
      <c r="B126" s="228"/>
      <c r="C126" s="143">
        <f>I126</f>
        <v>2500</v>
      </c>
      <c r="D126" s="143">
        <f>J126</f>
        <v>0</v>
      </c>
      <c r="E126" s="143">
        <f>E112</f>
        <v>5137</v>
      </c>
      <c r="F126" s="143">
        <f>F112</f>
        <v>0</v>
      </c>
      <c r="G126" s="143"/>
      <c r="H126" s="143"/>
      <c r="I126" s="143">
        <f>I112</f>
        <v>2500</v>
      </c>
      <c r="J126" s="143"/>
      <c r="K126" s="143">
        <f>K112</f>
        <v>2500</v>
      </c>
      <c r="L126" s="143">
        <f>L112</f>
        <v>0</v>
      </c>
      <c r="M126" s="143"/>
      <c r="N126" s="143"/>
      <c r="O126" s="143">
        <f>O112</f>
        <v>0</v>
      </c>
      <c r="P126" s="143">
        <f>P112</f>
        <v>0</v>
      </c>
      <c r="Q126" s="143">
        <f>Q112</f>
        <v>2637</v>
      </c>
      <c r="R126" s="143"/>
      <c r="S126" s="143"/>
      <c r="T126" s="143"/>
      <c r="U126" s="143">
        <f>U112</f>
        <v>0</v>
      </c>
      <c r="V126" s="143"/>
      <c r="W126" s="143"/>
      <c r="X126" s="143">
        <f>X112</f>
        <v>0</v>
      </c>
      <c r="Y126" s="143">
        <f>Y112</f>
        <v>0</v>
      </c>
      <c r="Z126" s="143">
        <f>Z112</f>
        <v>5137</v>
      </c>
      <c r="AA126" s="143">
        <f>AA112</f>
        <v>5137</v>
      </c>
    </row>
    <row r="127" spans="1:27" ht="12.75">
      <c r="A127" s="92"/>
      <c r="B127" s="95"/>
      <c r="C127" s="117"/>
      <c r="D127" s="117"/>
      <c r="E127" s="117"/>
      <c r="F127" s="118"/>
      <c r="G127" s="118"/>
      <c r="H127" s="118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8"/>
      <c r="AA127" s="118"/>
    </row>
    <row r="128" spans="1:27" ht="12.75">
      <c r="A128" s="92"/>
      <c r="B128" s="95"/>
      <c r="C128" s="117"/>
      <c r="D128" s="117"/>
      <c r="E128" s="117"/>
      <c r="F128" s="118"/>
      <c r="G128" s="118"/>
      <c r="H128" s="118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8"/>
      <c r="AA128" s="118"/>
    </row>
    <row r="129" spans="1:27" ht="12.75">
      <c r="A129" s="92"/>
      <c r="B129" s="95"/>
      <c r="C129" s="117"/>
      <c r="D129" s="117"/>
      <c r="E129" s="117"/>
      <c r="F129" s="118"/>
      <c r="G129" s="118"/>
      <c r="H129" s="118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8"/>
      <c r="AA129" s="118"/>
    </row>
    <row r="130" spans="1:27" ht="12.75">
      <c r="A130" s="92"/>
      <c r="B130" s="95"/>
      <c r="C130" s="117"/>
      <c r="D130" s="117"/>
      <c r="E130" s="117"/>
      <c r="F130" s="118"/>
      <c r="G130" s="118"/>
      <c r="H130" s="118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8"/>
      <c r="AA130" s="118"/>
    </row>
    <row r="131" spans="1:27" ht="12.75">
      <c r="A131" s="92"/>
      <c r="B131" s="223" t="s">
        <v>96</v>
      </c>
      <c r="C131" s="224"/>
      <c r="D131" s="224"/>
      <c r="E131" s="224"/>
      <c r="F131" s="224"/>
      <c r="G131" s="224"/>
      <c r="H131" s="224"/>
      <c r="I131" s="224"/>
      <c r="J131"/>
      <c r="K131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8"/>
      <c r="AA131" s="118"/>
    </row>
    <row r="132" spans="1:27" ht="12.75">
      <c r="A132" s="92"/>
      <c r="B132" s="223" t="s">
        <v>158</v>
      </c>
      <c r="C132" s="224"/>
      <c r="D132" s="224"/>
      <c r="E132" s="224"/>
      <c r="F132" s="224"/>
      <c r="G132" s="224"/>
      <c r="H132" s="224"/>
      <c r="I132" s="224"/>
      <c r="J132"/>
      <c r="K132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8"/>
      <c r="AA132" s="118"/>
    </row>
    <row r="133" spans="1:27" ht="12.75">
      <c r="A133" s="92"/>
      <c r="B133" s="95"/>
      <c r="C133" s="117"/>
      <c r="D133" s="117"/>
      <c r="E133" s="117"/>
      <c r="F133" s="118"/>
      <c r="G133" s="118"/>
      <c r="H133" s="118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8"/>
      <c r="AA133" s="118"/>
    </row>
    <row r="134" spans="1:27" ht="12.75">
      <c r="A134" s="139" t="s">
        <v>159</v>
      </c>
      <c r="B134" s="225" t="s">
        <v>160</v>
      </c>
      <c r="C134" s="226"/>
      <c r="D134" s="226"/>
      <c r="E134" s="226"/>
      <c r="F134" s="226"/>
      <c r="G134" s="179"/>
      <c r="H134" s="179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</row>
    <row r="135" spans="1:27" ht="12.75">
      <c r="A135" s="125">
        <v>3</v>
      </c>
      <c r="B135" s="126" t="s">
        <v>32</v>
      </c>
      <c r="C135" s="127">
        <f aca="true" t="shared" si="43" ref="C135:D137">I135</f>
        <v>0</v>
      </c>
      <c r="D135" s="127">
        <f>D136</f>
        <v>25273</v>
      </c>
      <c r="E135" s="127">
        <f>E136</f>
        <v>29169</v>
      </c>
      <c r="F135" s="127">
        <f>F136+F149</f>
        <v>0</v>
      </c>
      <c r="G135" s="127"/>
      <c r="H135" s="127"/>
      <c r="I135" s="127">
        <f aca="true" t="shared" si="44" ref="I135:Q135">I136</f>
        <v>0</v>
      </c>
      <c r="J135" s="127">
        <f t="shared" si="44"/>
        <v>20523</v>
      </c>
      <c r="K135" s="127">
        <f t="shared" si="44"/>
        <v>22669</v>
      </c>
      <c r="L135" s="127">
        <f t="shared" si="44"/>
        <v>0</v>
      </c>
      <c r="M135" s="127">
        <f t="shared" si="44"/>
        <v>0</v>
      </c>
      <c r="N135" s="127">
        <f t="shared" si="44"/>
        <v>0</v>
      </c>
      <c r="O135" s="127">
        <f t="shared" si="44"/>
        <v>0</v>
      </c>
      <c r="P135" s="127">
        <f t="shared" si="44"/>
        <v>4750</v>
      </c>
      <c r="Q135" s="127">
        <f t="shared" si="44"/>
        <v>6500</v>
      </c>
      <c r="R135" s="127">
        <f>R136+R149</f>
        <v>0</v>
      </c>
      <c r="S135" s="127"/>
      <c r="T135" s="127"/>
      <c r="U135" s="127"/>
      <c r="V135" s="127"/>
      <c r="W135" s="127"/>
      <c r="X135" s="127"/>
      <c r="Y135" s="127"/>
      <c r="Z135" s="127">
        <f>Z136</f>
        <v>29169</v>
      </c>
      <c r="AA135" s="127">
        <f>Z135</f>
        <v>29169</v>
      </c>
    </row>
    <row r="136" spans="1:27" ht="12.75">
      <c r="A136" s="129">
        <v>32</v>
      </c>
      <c r="B136" s="171" t="s">
        <v>99</v>
      </c>
      <c r="C136" s="148">
        <f t="shared" si="43"/>
        <v>0</v>
      </c>
      <c r="D136" s="148">
        <f>D137+D144+D149+D147</f>
        <v>25273</v>
      </c>
      <c r="E136" s="148">
        <f>E137+E142+E144+E149</f>
        <v>29169</v>
      </c>
      <c r="F136" s="148">
        <f>F137+F139+F141</f>
        <v>0</v>
      </c>
      <c r="G136" s="148"/>
      <c r="H136" s="148"/>
      <c r="I136" s="148">
        <f aca="true" t="shared" si="45" ref="I136:Q136">I137+I142+I144+I149</f>
        <v>0</v>
      </c>
      <c r="J136" s="148">
        <f>J137+J142+J144+J147+J149</f>
        <v>20523</v>
      </c>
      <c r="K136" s="148">
        <f t="shared" si="45"/>
        <v>22669</v>
      </c>
      <c r="L136" s="148">
        <f t="shared" si="45"/>
        <v>0</v>
      </c>
      <c r="M136" s="148">
        <f t="shared" si="45"/>
        <v>0</v>
      </c>
      <c r="N136" s="148">
        <f t="shared" si="45"/>
        <v>0</v>
      </c>
      <c r="O136" s="148">
        <f t="shared" si="45"/>
        <v>0</v>
      </c>
      <c r="P136" s="148">
        <f t="shared" si="45"/>
        <v>4750</v>
      </c>
      <c r="Q136" s="148">
        <f t="shared" si="45"/>
        <v>6500</v>
      </c>
      <c r="R136" s="148">
        <f>R137+R139+R141</f>
        <v>0</v>
      </c>
      <c r="S136" s="148"/>
      <c r="T136" s="148"/>
      <c r="U136" s="148"/>
      <c r="V136" s="148"/>
      <c r="W136" s="148"/>
      <c r="X136" s="148"/>
      <c r="Y136" s="148"/>
      <c r="Z136" s="148">
        <f>E136</f>
        <v>29169</v>
      </c>
      <c r="AA136" s="148">
        <f aca="true" t="shared" si="46" ref="AA136:AA141">Z136</f>
        <v>29169</v>
      </c>
    </row>
    <row r="137" spans="1:27" ht="12.75">
      <c r="A137" s="152">
        <v>321</v>
      </c>
      <c r="B137" s="110" t="s">
        <v>100</v>
      </c>
      <c r="C137" s="153">
        <f t="shared" si="43"/>
        <v>0</v>
      </c>
      <c r="D137" s="153">
        <f t="shared" si="43"/>
        <v>1898</v>
      </c>
      <c r="E137" s="153">
        <f>H137+K137+N137+Q137+T137+W137</f>
        <v>1500</v>
      </c>
      <c r="F137" s="153">
        <f>F138</f>
        <v>0</v>
      </c>
      <c r="G137" s="153"/>
      <c r="H137" s="153"/>
      <c r="I137" s="153">
        <f aca="true" t="shared" si="47" ref="I137:Q137">I138+I139+I140+I141</f>
        <v>0</v>
      </c>
      <c r="J137" s="153">
        <f t="shared" si="47"/>
        <v>1898</v>
      </c>
      <c r="K137" s="153">
        <f t="shared" si="47"/>
        <v>0</v>
      </c>
      <c r="L137" s="153">
        <f t="shared" si="47"/>
        <v>0</v>
      </c>
      <c r="M137" s="153">
        <f t="shared" si="47"/>
        <v>0</v>
      </c>
      <c r="N137" s="153">
        <f t="shared" si="47"/>
        <v>0</v>
      </c>
      <c r="O137" s="153">
        <f t="shared" si="47"/>
        <v>0</v>
      </c>
      <c r="P137" s="153">
        <f t="shared" si="47"/>
        <v>0</v>
      </c>
      <c r="Q137" s="153">
        <f t="shared" si="47"/>
        <v>1500</v>
      </c>
      <c r="R137" s="153">
        <f>R138</f>
        <v>0</v>
      </c>
      <c r="S137" s="153"/>
      <c r="T137" s="153"/>
      <c r="U137" s="153"/>
      <c r="V137" s="153"/>
      <c r="W137" s="153"/>
      <c r="X137" s="153"/>
      <c r="Y137" s="153"/>
      <c r="Z137" s="153">
        <f>E137</f>
        <v>1500</v>
      </c>
      <c r="AA137" s="153">
        <f t="shared" si="46"/>
        <v>1500</v>
      </c>
    </row>
    <row r="138" spans="1:27" ht="12.75">
      <c r="A138" s="108">
        <v>3211</v>
      </c>
      <c r="B138" s="109" t="s">
        <v>65</v>
      </c>
      <c r="C138" s="112"/>
      <c r="D138" s="112"/>
      <c r="E138" s="165">
        <f>H138+K138+N138+Q138+T138+W138</f>
        <v>1500</v>
      </c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>
        <v>1500</v>
      </c>
      <c r="R138" s="112"/>
      <c r="S138" s="112"/>
      <c r="T138" s="112"/>
      <c r="U138" s="112"/>
      <c r="V138" s="112"/>
      <c r="W138" s="112"/>
      <c r="X138" s="112"/>
      <c r="Y138" s="112"/>
      <c r="Z138" s="112">
        <f>E138</f>
        <v>1500</v>
      </c>
      <c r="AA138" s="112">
        <f t="shared" si="46"/>
        <v>1500</v>
      </c>
    </row>
    <row r="139" spans="1:27" ht="12.75">
      <c r="A139" s="162">
        <v>3212</v>
      </c>
      <c r="B139" s="161" t="s">
        <v>101</v>
      </c>
      <c r="C139" s="112"/>
      <c r="D139" s="112"/>
      <c r="E139" s="165">
        <f>H139+K139+N139+Q139+T139+W139</f>
        <v>0</v>
      </c>
      <c r="F139" s="165">
        <f>SUM(F140)</f>
        <v>0</v>
      </c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>
        <f>C139</f>
        <v>0</v>
      </c>
      <c r="AA139" s="165">
        <f t="shared" si="46"/>
        <v>0</v>
      </c>
    </row>
    <row r="140" spans="1:27" ht="12.75">
      <c r="A140" s="108">
        <v>3213</v>
      </c>
      <c r="B140" s="109" t="s">
        <v>67</v>
      </c>
      <c r="C140" s="112"/>
      <c r="D140" s="112"/>
      <c r="E140" s="165">
        <f>H140+K140+N140+Q140+T140+W140</f>
        <v>0</v>
      </c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>
        <f>C140</f>
        <v>0</v>
      </c>
      <c r="AA140" s="112">
        <f t="shared" si="46"/>
        <v>0</v>
      </c>
    </row>
    <row r="141" spans="1:27" ht="12.75">
      <c r="A141" s="162">
        <v>3214</v>
      </c>
      <c r="B141" s="161" t="s">
        <v>77</v>
      </c>
      <c r="C141" s="112"/>
      <c r="D141" s="112">
        <f>J141</f>
        <v>1898</v>
      </c>
      <c r="E141" s="165">
        <f>H141+K141+N141+Q141+T141+W141</f>
        <v>0</v>
      </c>
      <c r="F141" s="165">
        <f>SUM(F143:F146)</f>
        <v>0</v>
      </c>
      <c r="G141" s="165"/>
      <c r="H141" s="165"/>
      <c r="I141" s="165"/>
      <c r="J141" s="165">
        <v>1898</v>
      </c>
      <c r="K141" s="165"/>
      <c r="L141" s="165"/>
      <c r="M141" s="165"/>
      <c r="N141" s="165"/>
      <c r="O141" s="165"/>
      <c r="P141" s="165"/>
      <c r="Q141" s="165"/>
      <c r="R141" s="165">
        <f>SUM(R143:R146)</f>
        <v>0</v>
      </c>
      <c r="S141" s="165"/>
      <c r="T141" s="165"/>
      <c r="U141" s="165"/>
      <c r="V141" s="165"/>
      <c r="W141" s="165"/>
      <c r="X141" s="165"/>
      <c r="Y141" s="165"/>
      <c r="Z141" s="165">
        <f>C141</f>
        <v>0</v>
      </c>
      <c r="AA141" s="165">
        <f t="shared" si="46"/>
        <v>0</v>
      </c>
    </row>
    <row r="142" spans="1:27" ht="12.75">
      <c r="A142" s="152">
        <v>322</v>
      </c>
      <c r="B142" s="110" t="s">
        <v>39</v>
      </c>
      <c r="C142" s="153">
        <f>I142</f>
        <v>0</v>
      </c>
      <c r="D142" s="153"/>
      <c r="E142" s="153"/>
      <c r="F142" s="153"/>
      <c r="G142" s="153"/>
      <c r="H142" s="153"/>
      <c r="I142" s="153">
        <f>I143</f>
        <v>0</v>
      </c>
      <c r="J142" s="153"/>
      <c r="K142" s="153"/>
      <c r="L142" s="153"/>
      <c r="M142" s="153"/>
      <c r="N142" s="153"/>
      <c r="O142" s="153"/>
      <c r="P142" s="153"/>
      <c r="Q142" s="153">
        <f>Q143</f>
        <v>0</v>
      </c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</row>
    <row r="143" spans="1:27" ht="12.75">
      <c r="A143" s="108">
        <v>3221</v>
      </c>
      <c r="B143" s="109" t="s">
        <v>109</v>
      </c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</row>
    <row r="144" spans="1:27" ht="12.75">
      <c r="A144" s="152">
        <v>323</v>
      </c>
      <c r="B144" s="110" t="s">
        <v>40</v>
      </c>
      <c r="C144" s="153">
        <f>C146</f>
        <v>0</v>
      </c>
      <c r="D144" s="153">
        <f>D145+D146</f>
        <v>7918</v>
      </c>
      <c r="E144" s="153">
        <f>H144+K144+N144+Q144+T144+W144</f>
        <v>5000</v>
      </c>
      <c r="F144" s="153"/>
      <c r="G144" s="153"/>
      <c r="H144" s="153"/>
      <c r="I144" s="153">
        <f>I146</f>
        <v>0</v>
      </c>
      <c r="J144" s="153">
        <f>J146</f>
        <v>3168</v>
      </c>
      <c r="K144" s="153"/>
      <c r="L144" s="153"/>
      <c r="M144" s="153"/>
      <c r="N144" s="153"/>
      <c r="O144" s="153"/>
      <c r="P144" s="153">
        <f>P145</f>
        <v>4750</v>
      </c>
      <c r="Q144" s="153">
        <f>SUM(Q145:Q148)</f>
        <v>5000</v>
      </c>
      <c r="R144" s="153"/>
      <c r="S144" s="153"/>
      <c r="T144" s="153"/>
      <c r="U144" s="153"/>
      <c r="V144" s="153"/>
      <c r="W144" s="153"/>
      <c r="X144" s="153"/>
      <c r="Y144" s="153"/>
      <c r="Z144" s="153">
        <f>E144</f>
        <v>5000</v>
      </c>
      <c r="AA144" s="153">
        <f>Z144</f>
        <v>5000</v>
      </c>
    </row>
    <row r="145" spans="1:27" ht="12.75">
      <c r="A145" s="162">
        <v>3231</v>
      </c>
      <c r="B145" s="161" t="s">
        <v>55</v>
      </c>
      <c r="C145" s="165"/>
      <c r="D145" s="165">
        <f>G145+J145+M145+P145+S145+V145</f>
        <v>4750</v>
      </c>
      <c r="E145" s="165">
        <f>H145+K145+N145+Q145+T145+W145</f>
        <v>5000</v>
      </c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>
        <v>4750</v>
      </c>
      <c r="Q145" s="165">
        <v>5000</v>
      </c>
      <c r="R145" s="165"/>
      <c r="S145" s="165"/>
      <c r="T145" s="165"/>
      <c r="U145" s="165"/>
      <c r="V145" s="165"/>
      <c r="W145" s="165"/>
      <c r="X145" s="165"/>
      <c r="Y145" s="165"/>
      <c r="Z145" s="165">
        <f>E145</f>
        <v>5000</v>
      </c>
      <c r="AA145" s="165">
        <f>Z145</f>
        <v>5000</v>
      </c>
    </row>
    <row r="146" spans="1:27" ht="12.75">
      <c r="A146" s="108">
        <v>3237</v>
      </c>
      <c r="B146" s="109" t="s">
        <v>60</v>
      </c>
      <c r="C146" s="112"/>
      <c r="D146" s="112">
        <f>J146</f>
        <v>3168</v>
      </c>
      <c r="E146" s="112"/>
      <c r="F146" s="112"/>
      <c r="G146" s="112"/>
      <c r="H146" s="112"/>
      <c r="I146" s="112"/>
      <c r="J146" s="112">
        <v>3168</v>
      </c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>
        <f>C146</f>
        <v>0</v>
      </c>
      <c r="AA146" s="112">
        <f>Z146</f>
        <v>0</v>
      </c>
    </row>
    <row r="147" spans="1:27" ht="12.75">
      <c r="A147" s="152">
        <v>324</v>
      </c>
      <c r="B147" s="110" t="s">
        <v>161</v>
      </c>
      <c r="C147" s="153"/>
      <c r="D147" s="153">
        <f>D148</f>
        <v>400</v>
      </c>
      <c r="E147" s="153"/>
      <c r="F147" s="153"/>
      <c r="G147" s="153"/>
      <c r="H147" s="153"/>
      <c r="I147" s="153"/>
      <c r="J147" s="153">
        <f>J148</f>
        <v>400</v>
      </c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</row>
    <row r="148" spans="1:27" ht="14.25" customHeight="1">
      <c r="A148" s="108">
        <v>3241</v>
      </c>
      <c r="B148" s="109" t="s">
        <v>161</v>
      </c>
      <c r="C148" s="112"/>
      <c r="D148" s="112">
        <f>J148</f>
        <v>400</v>
      </c>
      <c r="E148" s="112"/>
      <c r="F148" s="112"/>
      <c r="G148" s="112"/>
      <c r="H148" s="112"/>
      <c r="I148" s="112"/>
      <c r="J148" s="112">
        <v>400</v>
      </c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</row>
    <row r="149" spans="1:27" ht="12.75">
      <c r="A149" s="152">
        <v>329</v>
      </c>
      <c r="B149" s="110" t="s">
        <v>41</v>
      </c>
      <c r="C149" s="153">
        <f>C151</f>
        <v>0</v>
      </c>
      <c r="D149" s="153">
        <f>J149</f>
        <v>15057</v>
      </c>
      <c r="E149" s="153">
        <f>K149</f>
        <v>22669</v>
      </c>
      <c r="F149" s="153"/>
      <c r="G149" s="153"/>
      <c r="H149" s="153"/>
      <c r="I149" s="153">
        <f>I151</f>
        <v>0</v>
      </c>
      <c r="J149" s="153">
        <f>J151+J152</f>
        <v>15057</v>
      </c>
      <c r="K149" s="153">
        <f>K150+K151</f>
        <v>22669</v>
      </c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>
        <f>E149</f>
        <v>22669</v>
      </c>
      <c r="AA149" s="153">
        <f>E149</f>
        <v>22669</v>
      </c>
    </row>
    <row r="150" spans="1:27" ht="12.75">
      <c r="A150" s="162">
        <v>3291</v>
      </c>
      <c r="B150" s="181" t="s">
        <v>167</v>
      </c>
      <c r="C150" s="165"/>
      <c r="D150" s="165"/>
      <c r="E150" s="165">
        <f>K150</f>
        <v>4872</v>
      </c>
      <c r="F150" s="165"/>
      <c r="G150" s="165"/>
      <c r="H150" s="165"/>
      <c r="I150" s="165"/>
      <c r="J150" s="165"/>
      <c r="K150" s="165">
        <v>4872</v>
      </c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>
        <f>E150</f>
        <v>4872</v>
      </c>
      <c r="AA150" s="165">
        <f>Z150</f>
        <v>4872</v>
      </c>
    </row>
    <row r="151" spans="1:27" ht="12.75">
      <c r="A151" s="108">
        <v>3299</v>
      </c>
      <c r="B151" s="109" t="s">
        <v>41</v>
      </c>
      <c r="C151" s="165"/>
      <c r="D151" s="165">
        <f>J151</f>
        <v>15057</v>
      </c>
      <c r="E151" s="165">
        <f>K151</f>
        <v>17797</v>
      </c>
      <c r="F151" s="165"/>
      <c r="G151" s="165"/>
      <c r="H151" s="165"/>
      <c r="I151" s="165"/>
      <c r="J151" s="165">
        <v>15057</v>
      </c>
      <c r="K151" s="165">
        <v>17797</v>
      </c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>
        <f>E151</f>
        <v>17797</v>
      </c>
      <c r="AA151" s="165">
        <f>Z151</f>
        <v>17797</v>
      </c>
    </row>
    <row r="152" spans="1:27" ht="12.75">
      <c r="A152" s="108"/>
      <c r="B152" s="109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</row>
    <row r="153" spans="1:27" ht="12.75">
      <c r="A153" s="227" t="s">
        <v>85</v>
      </c>
      <c r="B153" s="228"/>
      <c r="C153" s="143">
        <f>I153</f>
        <v>0</v>
      </c>
      <c r="D153" s="143">
        <f>D135</f>
        <v>25273</v>
      </c>
      <c r="E153" s="143">
        <f>E135</f>
        <v>29169</v>
      </c>
      <c r="F153" s="143">
        <f>F135</f>
        <v>0</v>
      </c>
      <c r="G153" s="143"/>
      <c r="H153" s="143"/>
      <c r="I153" s="143">
        <f>I135</f>
        <v>0</v>
      </c>
      <c r="J153" s="143">
        <f>J135</f>
        <v>20523</v>
      </c>
      <c r="K153" s="143">
        <f>K135</f>
        <v>22669</v>
      </c>
      <c r="L153" s="143">
        <f>L135</f>
        <v>0</v>
      </c>
      <c r="M153" s="143"/>
      <c r="N153" s="143"/>
      <c r="O153" s="143">
        <f>O135</f>
        <v>0</v>
      </c>
      <c r="P153" s="143">
        <f>P135</f>
        <v>4750</v>
      </c>
      <c r="Q153" s="143">
        <f>Q135</f>
        <v>6500</v>
      </c>
      <c r="R153" s="143"/>
      <c r="S153" s="143"/>
      <c r="T153" s="143"/>
      <c r="U153" s="143">
        <f>U135</f>
        <v>0</v>
      </c>
      <c r="V153" s="143"/>
      <c r="W153" s="143"/>
      <c r="X153" s="143">
        <f>X135</f>
        <v>0</v>
      </c>
      <c r="Y153" s="143">
        <f>Y135</f>
        <v>0</v>
      </c>
      <c r="Z153" s="143">
        <f>E153</f>
        <v>29169</v>
      </c>
      <c r="AA153" s="143">
        <f>Z153</f>
        <v>29169</v>
      </c>
    </row>
    <row r="154" spans="1:27" ht="12.75">
      <c r="A154" s="92"/>
      <c r="B154" s="95"/>
      <c r="C154" s="117"/>
      <c r="D154" s="117"/>
      <c r="E154" s="117"/>
      <c r="F154" s="118"/>
      <c r="G154" s="118"/>
      <c r="H154" s="118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8"/>
      <c r="AA154" s="118"/>
    </row>
    <row r="155" spans="1:27" ht="12.75">
      <c r="A155" s="92"/>
      <c r="B155" s="95"/>
      <c r="C155" s="117"/>
      <c r="D155" s="117"/>
      <c r="E155" s="117"/>
      <c r="F155" s="118"/>
      <c r="G155" s="118"/>
      <c r="H155" s="118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8"/>
      <c r="AA155" s="118"/>
    </row>
    <row r="156" spans="1:27" ht="12.75">
      <c r="A156" s="92"/>
      <c r="B156" s="95"/>
      <c r="C156" s="117"/>
      <c r="D156" s="117"/>
      <c r="E156" s="117"/>
      <c r="F156" s="118"/>
      <c r="G156" s="118"/>
      <c r="H156" s="118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8"/>
      <c r="AA156" s="118"/>
    </row>
    <row r="157" spans="1:27" ht="12.75" customHeight="1">
      <c r="A157" s="92"/>
      <c r="B157" s="95"/>
      <c r="C157" s="117"/>
      <c r="D157" s="117"/>
      <c r="E157" s="117"/>
      <c r="F157" s="118"/>
      <c r="G157" s="118"/>
      <c r="H157" s="118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8"/>
      <c r="AA157" s="118"/>
    </row>
    <row r="158" spans="1:27" ht="12.75">
      <c r="A158" s="92"/>
      <c r="B158" s="223" t="s">
        <v>96</v>
      </c>
      <c r="C158" s="224"/>
      <c r="D158" s="224"/>
      <c r="E158" s="224"/>
      <c r="F158" s="224"/>
      <c r="G158" s="224"/>
      <c r="H158" s="224"/>
      <c r="I158" s="224"/>
      <c r="J158"/>
      <c r="K158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8"/>
      <c r="AA158" s="118"/>
    </row>
    <row r="159" spans="1:27" ht="12.75">
      <c r="A159" s="92"/>
      <c r="B159" s="223" t="s">
        <v>162</v>
      </c>
      <c r="C159" s="224"/>
      <c r="D159" s="224"/>
      <c r="E159" s="224"/>
      <c r="F159" s="224"/>
      <c r="G159" s="224"/>
      <c r="H159" s="224"/>
      <c r="I159" s="224"/>
      <c r="J159"/>
      <c r="K159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8"/>
      <c r="AA159" s="118"/>
    </row>
    <row r="160" spans="1:27" ht="12.75">
      <c r="A160" s="92"/>
      <c r="B160" s="95"/>
      <c r="C160" s="117"/>
      <c r="D160" s="117"/>
      <c r="E160" s="117"/>
      <c r="F160" s="118"/>
      <c r="G160" s="118"/>
      <c r="H160" s="118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8"/>
      <c r="AA160" s="118"/>
    </row>
    <row r="161" spans="1:27" ht="12.75">
      <c r="A161" s="139" t="s">
        <v>159</v>
      </c>
      <c r="B161" s="225" t="s">
        <v>168</v>
      </c>
      <c r="C161" s="226"/>
      <c r="D161" s="226"/>
      <c r="E161" s="226"/>
      <c r="F161" s="226"/>
      <c r="G161" s="179"/>
      <c r="H161" s="179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8"/>
      <c r="U161" s="178"/>
      <c r="V161" s="178"/>
      <c r="W161" s="178"/>
      <c r="X161" s="178"/>
      <c r="Y161" s="178"/>
      <c r="Z161" s="178"/>
      <c r="AA161" s="178"/>
    </row>
    <row r="162" spans="1:27" ht="12.75">
      <c r="A162" s="125">
        <v>3</v>
      </c>
      <c r="B162" s="126" t="s">
        <v>32</v>
      </c>
      <c r="C162" s="127">
        <f>C163+C169</f>
        <v>0</v>
      </c>
      <c r="D162" s="127">
        <f>D163+D169</f>
        <v>7629.780000000001</v>
      </c>
      <c r="E162" s="127">
        <f>E163+E169</f>
        <v>133000</v>
      </c>
      <c r="F162" s="127">
        <v>0</v>
      </c>
      <c r="G162" s="127"/>
      <c r="H162" s="127"/>
      <c r="I162" s="127">
        <f>I163</f>
        <v>0</v>
      </c>
      <c r="J162" s="127">
        <f>J163</f>
        <v>3873.78</v>
      </c>
      <c r="K162" s="127">
        <f>K163+K169</f>
        <v>67700</v>
      </c>
      <c r="L162" s="127">
        <f>L163</f>
        <v>0</v>
      </c>
      <c r="M162" s="127">
        <f>M163</f>
        <v>0</v>
      </c>
      <c r="N162" s="127">
        <f>N163</f>
        <v>0</v>
      </c>
      <c r="O162" s="127">
        <f>O163</f>
        <v>0</v>
      </c>
      <c r="P162" s="127">
        <f>P163+P169</f>
        <v>3756</v>
      </c>
      <c r="Q162" s="127">
        <f>Q163+Q169</f>
        <v>65300</v>
      </c>
      <c r="R162" s="127"/>
      <c r="S162" s="127"/>
      <c r="T162" s="127"/>
      <c r="U162" s="127"/>
      <c r="V162" s="127"/>
      <c r="W162" s="127"/>
      <c r="X162" s="127"/>
      <c r="Y162" s="127"/>
      <c r="Z162" s="127">
        <f aca="true" t="shared" si="48" ref="Z162:Z171">E162</f>
        <v>133000</v>
      </c>
      <c r="AA162" s="127">
        <f aca="true" t="shared" si="49" ref="AA162:AA171">Z162</f>
        <v>133000</v>
      </c>
    </row>
    <row r="163" spans="1:27" ht="12.75">
      <c r="A163" s="129">
        <v>31</v>
      </c>
      <c r="B163" s="130" t="s">
        <v>33</v>
      </c>
      <c r="C163" s="148">
        <f>C164+C166</f>
        <v>0</v>
      </c>
      <c r="D163" s="148">
        <f>D164+D166</f>
        <v>6751.9800000000005</v>
      </c>
      <c r="E163" s="148">
        <f>H163+K163+Q163+T163</f>
        <v>117400</v>
      </c>
      <c r="F163" s="148">
        <v>0</v>
      </c>
      <c r="G163" s="148"/>
      <c r="H163" s="148"/>
      <c r="I163" s="148">
        <v>0</v>
      </c>
      <c r="J163" s="148">
        <f>J164+J166+J170</f>
        <v>3873.78</v>
      </c>
      <c r="K163" s="148">
        <f>K164+K166</f>
        <v>58700</v>
      </c>
      <c r="L163" s="148"/>
      <c r="M163" s="148"/>
      <c r="N163" s="148"/>
      <c r="O163" s="148"/>
      <c r="P163" s="148">
        <f>P164+P166</f>
        <v>3376</v>
      </c>
      <c r="Q163" s="148">
        <f>Q164+Q166</f>
        <v>58700</v>
      </c>
      <c r="R163" s="148"/>
      <c r="S163" s="148"/>
      <c r="T163" s="148"/>
      <c r="U163" s="148"/>
      <c r="V163" s="148"/>
      <c r="W163" s="148"/>
      <c r="X163" s="148"/>
      <c r="Y163" s="148"/>
      <c r="Z163" s="148">
        <f t="shared" si="48"/>
        <v>117400</v>
      </c>
      <c r="AA163" s="148">
        <f t="shared" si="49"/>
        <v>117400</v>
      </c>
    </row>
    <row r="164" spans="1:27" ht="12.75">
      <c r="A164" s="152">
        <v>311</v>
      </c>
      <c r="B164" s="110" t="s">
        <v>34</v>
      </c>
      <c r="C164" s="153">
        <f>C165</f>
        <v>0</v>
      </c>
      <c r="D164" s="153">
        <f aca="true" t="shared" si="50" ref="D164:D171">J164+P164</f>
        <v>6256.26</v>
      </c>
      <c r="E164" s="153">
        <f>H164+K164+N164+Q164+T164</f>
        <v>108700</v>
      </c>
      <c r="F164" s="153">
        <f>F165</f>
        <v>0</v>
      </c>
      <c r="G164" s="153"/>
      <c r="H164" s="153"/>
      <c r="I164" s="153">
        <v>0</v>
      </c>
      <c r="J164" s="153">
        <f>J165</f>
        <v>3128.26</v>
      </c>
      <c r="K164" s="153">
        <f>K165</f>
        <v>54350</v>
      </c>
      <c r="L164" s="153"/>
      <c r="M164" s="153"/>
      <c r="N164" s="153"/>
      <c r="O164" s="153"/>
      <c r="P164" s="153">
        <f>P165</f>
        <v>3128</v>
      </c>
      <c r="Q164" s="153">
        <f>Q165</f>
        <v>54350</v>
      </c>
      <c r="R164" s="153">
        <f>R165</f>
        <v>0</v>
      </c>
      <c r="S164" s="153"/>
      <c r="T164" s="153"/>
      <c r="U164" s="153"/>
      <c r="V164" s="153"/>
      <c r="W164" s="153"/>
      <c r="X164" s="153"/>
      <c r="Y164" s="153"/>
      <c r="Z164" s="153">
        <f t="shared" si="48"/>
        <v>108700</v>
      </c>
      <c r="AA164" s="153">
        <f t="shared" si="49"/>
        <v>108700</v>
      </c>
    </row>
    <row r="165" spans="1:27" ht="12.75">
      <c r="A165" s="108">
        <v>3111</v>
      </c>
      <c r="B165" s="109" t="s">
        <v>70</v>
      </c>
      <c r="C165" s="112"/>
      <c r="D165" s="112">
        <f t="shared" si="50"/>
        <v>6256.26</v>
      </c>
      <c r="E165" s="165">
        <f>H165+K165+N165+Q165+T165</f>
        <v>108700</v>
      </c>
      <c r="F165" s="112"/>
      <c r="G165" s="112"/>
      <c r="H165" s="112"/>
      <c r="I165" s="112"/>
      <c r="J165" s="112">
        <v>3128.26</v>
      </c>
      <c r="K165" s="112">
        <v>54350</v>
      </c>
      <c r="L165" s="112"/>
      <c r="M165" s="112"/>
      <c r="N165" s="112"/>
      <c r="O165" s="112"/>
      <c r="P165" s="112">
        <v>3128</v>
      </c>
      <c r="Q165" s="112">
        <v>54350</v>
      </c>
      <c r="R165" s="112"/>
      <c r="S165" s="112"/>
      <c r="T165" s="112"/>
      <c r="U165" s="112"/>
      <c r="V165" s="112"/>
      <c r="W165" s="112"/>
      <c r="X165" s="112"/>
      <c r="Y165" s="112"/>
      <c r="Z165" s="112">
        <f t="shared" si="48"/>
        <v>108700</v>
      </c>
      <c r="AA165" s="112">
        <f t="shared" si="49"/>
        <v>108700</v>
      </c>
    </row>
    <row r="166" spans="1:27" ht="12.75">
      <c r="A166" s="152">
        <v>313</v>
      </c>
      <c r="B166" s="110" t="s">
        <v>163</v>
      </c>
      <c r="C166" s="153">
        <f>C167+C168</f>
        <v>0</v>
      </c>
      <c r="D166" s="153">
        <f t="shared" si="50"/>
        <v>495.72</v>
      </c>
      <c r="E166" s="153">
        <f>E167+E168</f>
        <v>8700</v>
      </c>
      <c r="F166" s="153"/>
      <c r="G166" s="153"/>
      <c r="H166" s="153"/>
      <c r="I166" s="153">
        <f>I167</f>
        <v>0</v>
      </c>
      <c r="J166" s="153">
        <f>J167+J168</f>
        <v>247.72</v>
      </c>
      <c r="K166" s="153">
        <f>K167+K168</f>
        <v>4350</v>
      </c>
      <c r="L166" s="153"/>
      <c r="M166" s="153"/>
      <c r="N166" s="153"/>
      <c r="O166" s="153"/>
      <c r="P166" s="153">
        <f>P167+P168</f>
        <v>248</v>
      </c>
      <c r="Q166" s="153">
        <f>Q167+Q168</f>
        <v>4350</v>
      </c>
      <c r="R166" s="153"/>
      <c r="S166" s="153"/>
      <c r="T166" s="153"/>
      <c r="U166" s="153"/>
      <c r="V166" s="153"/>
      <c r="W166" s="153"/>
      <c r="X166" s="153"/>
      <c r="Y166" s="153"/>
      <c r="Z166" s="153">
        <f t="shared" si="48"/>
        <v>8700</v>
      </c>
      <c r="AA166" s="153">
        <f t="shared" si="49"/>
        <v>8700</v>
      </c>
    </row>
    <row r="167" spans="1:27" ht="12.75">
      <c r="A167" s="108">
        <v>3132</v>
      </c>
      <c r="B167" s="109" t="s">
        <v>164</v>
      </c>
      <c r="C167" s="112"/>
      <c r="D167" s="112">
        <f t="shared" si="50"/>
        <v>446.24</v>
      </c>
      <c r="E167" s="112">
        <f>H167+K167+N167+Q167+T167</f>
        <v>7800</v>
      </c>
      <c r="F167" s="112"/>
      <c r="G167" s="112"/>
      <c r="H167" s="112"/>
      <c r="I167" s="112"/>
      <c r="J167" s="112">
        <v>223.24</v>
      </c>
      <c r="K167" s="112">
        <v>3900</v>
      </c>
      <c r="L167" s="112"/>
      <c r="M167" s="112"/>
      <c r="N167" s="112"/>
      <c r="O167" s="112"/>
      <c r="P167" s="112">
        <v>223</v>
      </c>
      <c r="Q167" s="112">
        <v>3900</v>
      </c>
      <c r="R167" s="112"/>
      <c r="S167" s="112"/>
      <c r="T167" s="112"/>
      <c r="U167" s="112"/>
      <c r="V167" s="112"/>
      <c r="W167" s="112"/>
      <c r="X167" s="112"/>
      <c r="Y167" s="112"/>
      <c r="Z167" s="112">
        <f t="shared" si="48"/>
        <v>7800</v>
      </c>
      <c r="AA167" s="112">
        <f t="shared" si="49"/>
        <v>7800</v>
      </c>
    </row>
    <row r="168" spans="1:27" ht="12.75">
      <c r="A168" s="108">
        <v>3133</v>
      </c>
      <c r="B168" s="109" t="s">
        <v>165</v>
      </c>
      <c r="C168" s="112"/>
      <c r="D168" s="112">
        <f t="shared" si="50"/>
        <v>49.480000000000004</v>
      </c>
      <c r="E168" s="112">
        <f>H168+K168+N168+Q168+T168</f>
        <v>900</v>
      </c>
      <c r="F168" s="112"/>
      <c r="G168" s="112"/>
      <c r="H168" s="112"/>
      <c r="I168" s="112"/>
      <c r="J168" s="112">
        <v>24.48</v>
      </c>
      <c r="K168" s="112">
        <v>450</v>
      </c>
      <c r="L168" s="112"/>
      <c r="M168" s="112"/>
      <c r="N168" s="112"/>
      <c r="O168" s="112"/>
      <c r="P168" s="112">
        <v>25</v>
      </c>
      <c r="Q168" s="112">
        <v>450</v>
      </c>
      <c r="R168" s="112"/>
      <c r="S168" s="112"/>
      <c r="T168" s="112"/>
      <c r="U168" s="112"/>
      <c r="V168" s="112"/>
      <c r="W168" s="112"/>
      <c r="X168" s="112"/>
      <c r="Y168" s="112"/>
      <c r="Z168" s="112">
        <f t="shared" si="48"/>
        <v>900</v>
      </c>
      <c r="AA168" s="112">
        <f t="shared" si="49"/>
        <v>900</v>
      </c>
    </row>
    <row r="169" spans="1:27" ht="12.75">
      <c r="A169" s="180">
        <v>32</v>
      </c>
      <c r="B169" s="130" t="s">
        <v>37</v>
      </c>
      <c r="C169" s="148">
        <f>C170</f>
        <v>0</v>
      </c>
      <c r="D169" s="148">
        <f t="shared" si="50"/>
        <v>877.8</v>
      </c>
      <c r="E169" s="148">
        <f>H169+K169+N169+Q169+T169+W169</f>
        <v>15600</v>
      </c>
      <c r="F169" s="148"/>
      <c r="G169" s="148"/>
      <c r="H169" s="148"/>
      <c r="I169" s="148">
        <f>I171</f>
        <v>0</v>
      </c>
      <c r="J169" s="148">
        <f>J170</f>
        <v>497.8</v>
      </c>
      <c r="K169" s="148">
        <f>K170</f>
        <v>9000</v>
      </c>
      <c r="L169" s="148"/>
      <c r="M169" s="148"/>
      <c r="N169" s="148"/>
      <c r="O169" s="148"/>
      <c r="P169" s="148">
        <f>P170</f>
        <v>380</v>
      </c>
      <c r="Q169" s="148">
        <f>Q170</f>
        <v>6600</v>
      </c>
      <c r="R169" s="148"/>
      <c r="S169" s="148"/>
      <c r="T169" s="148"/>
      <c r="U169" s="148"/>
      <c r="V169" s="148"/>
      <c r="W169" s="148"/>
      <c r="X169" s="148"/>
      <c r="Y169" s="148"/>
      <c r="Z169" s="148">
        <f t="shared" si="48"/>
        <v>15600</v>
      </c>
      <c r="AA169" s="148">
        <f t="shared" si="49"/>
        <v>15600</v>
      </c>
    </row>
    <row r="170" spans="1:27" ht="12.75">
      <c r="A170" s="152">
        <v>321</v>
      </c>
      <c r="B170" s="110" t="s">
        <v>38</v>
      </c>
      <c r="C170" s="153">
        <f>C171</f>
        <v>0</v>
      </c>
      <c r="D170" s="153">
        <f t="shared" si="50"/>
        <v>877.8</v>
      </c>
      <c r="E170" s="153">
        <f>E171</f>
        <v>15600</v>
      </c>
      <c r="F170" s="153"/>
      <c r="G170" s="153"/>
      <c r="H170" s="153"/>
      <c r="I170" s="153"/>
      <c r="J170" s="153">
        <f>J171</f>
        <v>497.8</v>
      </c>
      <c r="K170" s="153">
        <f>K171</f>
        <v>9000</v>
      </c>
      <c r="L170" s="153"/>
      <c r="M170" s="153"/>
      <c r="N170" s="153"/>
      <c r="O170" s="153"/>
      <c r="P170" s="153">
        <f>P171</f>
        <v>380</v>
      </c>
      <c r="Q170" s="153">
        <f>Q171+Q172</f>
        <v>6600</v>
      </c>
      <c r="R170" s="153"/>
      <c r="S170" s="153"/>
      <c r="T170" s="153"/>
      <c r="U170" s="153"/>
      <c r="V170" s="153"/>
      <c r="W170" s="153"/>
      <c r="X170" s="153"/>
      <c r="Y170" s="153"/>
      <c r="Z170" s="153">
        <f t="shared" si="48"/>
        <v>15600</v>
      </c>
      <c r="AA170" s="153">
        <f t="shared" si="49"/>
        <v>15600</v>
      </c>
    </row>
    <row r="171" spans="1:27" ht="12.75">
      <c r="A171" s="108">
        <v>3212</v>
      </c>
      <c r="B171" s="151" t="s">
        <v>166</v>
      </c>
      <c r="C171" s="112"/>
      <c r="D171" s="112">
        <f t="shared" si="50"/>
        <v>877.8</v>
      </c>
      <c r="E171" s="112">
        <f>H171+K171+N171+Q171+T171</f>
        <v>15600</v>
      </c>
      <c r="F171" s="112"/>
      <c r="G171" s="112"/>
      <c r="H171" s="112"/>
      <c r="I171" s="112"/>
      <c r="J171" s="112">
        <v>497.8</v>
      </c>
      <c r="K171" s="112">
        <v>9000</v>
      </c>
      <c r="L171" s="112"/>
      <c r="M171" s="112"/>
      <c r="N171" s="112"/>
      <c r="O171" s="112"/>
      <c r="P171" s="112">
        <v>380</v>
      </c>
      <c r="Q171" s="112">
        <v>6600</v>
      </c>
      <c r="R171" s="112"/>
      <c r="S171" s="112"/>
      <c r="T171" s="112"/>
      <c r="U171" s="112"/>
      <c r="V171" s="112"/>
      <c r="W171" s="112"/>
      <c r="X171" s="112"/>
      <c r="Y171" s="112"/>
      <c r="Z171" s="112">
        <f t="shared" si="48"/>
        <v>15600</v>
      </c>
      <c r="AA171" s="112">
        <f t="shared" si="49"/>
        <v>15600</v>
      </c>
    </row>
    <row r="172" spans="1:27" ht="12.75">
      <c r="A172" s="108"/>
      <c r="B172" s="109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</row>
    <row r="173" spans="1:27" ht="12.75">
      <c r="A173" s="227" t="s">
        <v>85</v>
      </c>
      <c r="B173" s="228"/>
      <c r="C173" s="143">
        <f>I173</f>
        <v>0</v>
      </c>
      <c r="D173" s="143">
        <f>D162</f>
        <v>7629.780000000001</v>
      </c>
      <c r="E173" s="143">
        <f>E162</f>
        <v>133000</v>
      </c>
      <c r="F173" s="143">
        <f>F162</f>
        <v>0</v>
      </c>
      <c r="G173" s="143"/>
      <c r="H173" s="143"/>
      <c r="I173" s="143">
        <f>I162</f>
        <v>0</v>
      </c>
      <c r="J173" s="143">
        <f>J162</f>
        <v>3873.78</v>
      </c>
      <c r="K173" s="143">
        <f>K162</f>
        <v>67700</v>
      </c>
      <c r="L173" s="143">
        <f>L162</f>
        <v>0</v>
      </c>
      <c r="M173" s="143"/>
      <c r="N173" s="143"/>
      <c r="O173" s="143">
        <f>O162</f>
        <v>0</v>
      </c>
      <c r="P173" s="143">
        <f>P162</f>
        <v>3756</v>
      </c>
      <c r="Q173" s="143">
        <f>Q162</f>
        <v>65300</v>
      </c>
      <c r="R173" s="143"/>
      <c r="S173" s="143"/>
      <c r="T173" s="143"/>
      <c r="U173" s="143">
        <f>U162</f>
        <v>0</v>
      </c>
      <c r="V173" s="143"/>
      <c r="W173" s="143"/>
      <c r="X173" s="143">
        <f>X162</f>
        <v>0</v>
      </c>
      <c r="Y173" s="143">
        <f>Y162</f>
        <v>0</v>
      </c>
      <c r="Z173" s="143">
        <f>Z162</f>
        <v>133000</v>
      </c>
      <c r="AA173" s="143">
        <f>AA162</f>
        <v>133000</v>
      </c>
    </row>
    <row r="174" spans="1:27" ht="12.75">
      <c r="A174" s="92"/>
      <c r="B174" s="95"/>
      <c r="C174" s="117"/>
      <c r="D174" s="117"/>
      <c r="E174" s="117"/>
      <c r="F174" s="118"/>
      <c r="G174" s="118"/>
      <c r="H174" s="118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8"/>
      <c r="AA174" s="118"/>
    </row>
    <row r="175" spans="1:27" ht="12.75">
      <c r="A175" s="92"/>
      <c r="B175" s="95"/>
      <c r="C175" s="117"/>
      <c r="D175" s="117"/>
      <c r="E175" s="117"/>
      <c r="F175" s="118"/>
      <c r="G175" s="118"/>
      <c r="H175" s="118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8"/>
      <c r="AA175" s="118"/>
    </row>
    <row r="176" spans="1:27" ht="12.75">
      <c r="A176" s="92"/>
      <c r="B176" s="95"/>
      <c r="C176" s="117"/>
      <c r="D176" s="117"/>
      <c r="E176" s="117"/>
      <c r="F176" s="118"/>
      <c r="G176" s="118"/>
      <c r="H176" s="118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8"/>
      <c r="AA176" s="118"/>
    </row>
    <row r="177" spans="1:27" ht="12.75">
      <c r="A177" s="92"/>
      <c r="B177" s="95"/>
      <c r="C177" s="117"/>
      <c r="D177" s="117"/>
      <c r="E177" s="117"/>
      <c r="F177" s="118"/>
      <c r="G177" s="118"/>
      <c r="H177" s="118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8"/>
      <c r="AA177" s="118"/>
    </row>
    <row r="178" spans="1:27" ht="12.75">
      <c r="A178" s="92"/>
      <c r="B178" s="229" t="s">
        <v>126</v>
      </c>
      <c r="C178" s="229"/>
      <c r="D178" s="229"/>
      <c r="E178" s="229"/>
      <c r="F178" s="229"/>
      <c r="G178" s="229"/>
      <c r="H178" s="229"/>
      <c r="I178" s="229"/>
      <c r="J178" s="177"/>
      <c r="K178" s="17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8"/>
      <c r="AA178" s="118"/>
    </row>
    <row r="179" spans="1:27" ht="12.75">
      <c r="A179" s="92"/>
      <c r="B179" s="223" t="s">
        <v>127</v>
      </c>
      <c r="C179" s="223"/>
      <c r="D179" s="223"/>
      <c r="E179" s="223"/>
      <c r="F179" s="223"/>
      <c r="G179" s="223"/>
      <c r="H179" s="223"/>
      <c r="I179" s="223"/>
      <c r="J179"/>
      <c r="K179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8"/>
      <c r="AA179" s="118"/>
    </row>
    <row r="180" spans="1:27" ht="12.75">
      <c r="A180" s="92"/>
      <c r="B180" s="95"/>
      <c r="C180" s="117"/>
      <c r="D180" s="117"/>
      <c r="E180" s="117"/>
      <c r="F180" s="118"/>
      <c r="G180" s="118"/>
      <c r="H180" s="118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8"/>
      <c r="AA180" s="118"/>
    </row>
    <row r="181" spans="1:27" ht="12.75">
      <c r="A181" s="139" t="s">
        <v>123</v>
      </c>
      <c r="B181" s="132" t="s">
        <v>124</v>
      </c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33"/>
      <c r="AA181" s="133"/>
    </row>
    <row r="182" spans="1:27" ht="12.75" customHeight="1">
      <c r="A182" s="125">
        <v>4</v>
      </c>
      <c r="B182" s="126" t="s">
        <v>45</v>
      </c>
      <c r="C182" s="146">
        <f>C183</f>
        <v>100000</v>
      </c>
      <c r="D182" s="146"/>
      <c r="E182" s="146">
        <f>K182</f>
        <v>100000</v>
      </c>
      <c r="F182" s="146">
        <f>F183</f>
        <v>0</v>
      </c>
      <c r="G182" s="146"/>
      <c r="H182" s="146"/>
      <c r="I182" s="146">
        <f>I183</f>
        <v>100000</v>
      </c>
      <c r="J182" s="146"/>
      <c r="K182" s="146">
        <f>K183</f>
        <v>100000</v>
      </c>
      <c r="L182" s="147">
        <f>L197</f>
        <v>0</v>
      </c>
      <c r="M182" s="147"/>
      <c r="N182" s="147"/>
      <c r="O182" s="146">
        <f>O183</f>
        <v>0</v>
      </c>
      <c r="P182" s="146"/>
      <c r="Q182" s="146"/>
      <c r="R182" s="147">
        <f>R197</f>
        <v>0</v>
      </c>
      <c r="S182" s="147"/>
      <c r="T182" s="147"/>
      <c r="U182" s="146">
        <f>U183</f>
        <v>0</v>
      </c>
      <c r="V182" s="146"/>
      <c r="W182" s="146"/>
      <c r="X182" s="147">
        <f>X197</f>
        <v>0</v>
      </c>
      <c r="Y182" s="147">
        <f>Y197</f>
        <v>0</v>
      </c>
      <c r="Z182" s="146">
        <f>Z183</f>
        <v>100000</v>
      </c>
      <c r="AA182" s="146">
        <f>AA183</f>
        <v>100000</v>
      </c>
    </row>
    <row r="183" spans="1:27" ht="12.75" customHeight="1">
      <c r="A183" s="129">
        <v>42</v>
      </c>
      <c r="B183" s="130" t="s">
        <v>116</v>
      </c>
      <c r="C183" s="148">
        <f>C184</f>
        <v>100000</v>
      </c>
      <c r="D183" s="148"/>
      <c r="E183" s="148">
        <f>K183</f>
        <v>100000</v>
      </c>
      <c r="F183" s="148"/>
      <c r="G183" s="148"/>
      <c r="H183" s="148"/>
      <c r="I183" s="148">
        <f>I184</f>
        <v>100000</v>
      </c>
      <c r="J183" s="148"/>
      <c r="K183" s="148">
        <f>K184</f>
        <v>100000</v>
      </c>
      <c r="L183" s="148"/>
      <c r="M183" s="148"/>
      <c r="N183" s="148"/>
      <c r="O183" s="148">
        <f>O184</f>
        <v>0</v>
      </c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>
        <f>C183</f>
        <v>100000</v>
      </c>
      <c r="AA183" s="148">
        <f>Z183</f>
        <v>100000</v>
      </c>
    </row>
    <row r="184" spans="1:27" ht="12.75">
      <c r="A184" s="152">
        <v>421</v>
      </c>
      <c r="B184" s="154" t="s">
        <v>128</v>
      </c>
      <c r="C184" s="153">
        <f>C185</f>
        <v>100000</v>
      </c>
      <c r="D184" s="153"/>
      <c r="E184" s="153">
        <f>K184</f>
        <v>100000</v>
      </c>
      <c r="F184" s="153"/>
      <c r="G184" s="153"/>
      <c r="H184" s="153"/>
      <c r="I184" s="153">
        <f>I185</f>
        <v>100000</v>
      </c>
      <c r="J184" s="153"/>
      <c r="K184" s="153">
        <f>K185</f>
        <v>100000</v>
      </c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  <c r="Y184" s="153"/>
      <c r="Z184" s="153">
        <f>C184</f>
        <v>100000</v>
      </c>
      <c r="AA184" s="153">
        <f>Z184</f>
        <v>100000</v>
      </c>
    </row>
    <row r="185" spans="1:27" ht="12.75">
      <c r="A185" s="108">
        <v>4212</v>
      </c>
      <c r="B185" s="109" t="s">
        <v>129</v>
      </c>
      <c r="C185" s="165">
        <v>100000</v>
      </c>
      <c r="D185" s="165"/>
      <c r="E185" s="165">
        <f>K185</f>
        <v>100000</v>
      </c>
      <c r="F185" s="165"/>
      <c r="G185" s="165"/>
      <c r="H185" s="165"/>
      <c r="I185" s="165">
        <v>100000</v>
      </c>
      <c r="J185" s="165"/>
      <c r="K185" s="165">
        <v>100000</v>
      </c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>
        <f>C185</f>
        <v>100000</v>
      </c>
      <c r="AA185" s="165">
        <v>100000</v>
      </c>
    </row>
    <row r="186" spans="1:27" ht="12.75">
      <c r="A186" s="108"/>
      <c r="B186" s="109"/>
      <c r="C186" s="165"/>
      <c r="D186" s="165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3"/>
      <c r="AA186" s="163"/>
    </row>
    <row r="187" spans="1:27" ht="12.75">
      <c r="A187" s="92"/>
      <c r="B187" s="95"/>
      <c r="C187" s="117"/>
      <c r="D187" s="117"/>
      <c r="E187" s="117"/>
      <c r="F187" s="118"/>
      <c r="G187" s="118"/>
      <c r="H187" s="118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8"/>
      <c r="AA187" s="118"/>
    </row>
    <row r="188" spans="1:27" ht="12.75">
      <c r="A188" s="92"/>
      <c r="B188" s="95"/>
      <c r="C188" s="117"/>
      <c r="D188" s="117"/>
      <c r="E188" s="117"/>
      <c r="F188" s="118"/>
      <c r="G188" s="118"/>
      <c r="H188" s="118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8"/>
      <c r="AA188" s="118"/>
    </row>
    <row r="189" spans="1:27" ht="12.75">
      <c r="A189" s="92"/>
      <c r="B189" s="95"/>
      <c r="C189" s="117"/>
      <c r="D189" s="117"/>
      <c r="E189" s="117"/>
      <c r="F189" s="118"/>
      <c r="G189" s="118"/>
      <c r="H189" s="118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8"/>
      <c r="AA189" s="118"/>
    </row>
    <row r="190" spans="1:27" ht="12.75">
      <c r="A190" s="92"/>
      <c r="B190" s="95"/>
      <c r="C190" s="117"/>
      <c r="D190" s="117"/>
      <c r="E190" s="117"/>
      <c r="F190" s="118"/>
      <c r="G190" s="118"/>
      <c r="H190" s="118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8"/>
      <c r="AA190" s="118"/>
    </row>
    <row r="191" spans="1:27" ht="12.75">
      <c r="A191" s="92"/>
      <c r="B191" s="95"/>
      <c r="C191" s="117"/>
      <c r="D191" s="117"/>
      <c r="E191" s="117"/>
      <c r="F191" s="118"/>
      <c r="G191" s="118"/>
      <c r="H191" s="118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8"/>
      <c r="AA191" s="118"/>
    </row>
    <row r="192" spans="1:27" ht="12.75">
      <c r="A192" s="92"/>
      <c r="B192" s="95"/>
      <c r="C192" s="117"/>
      <c r="D192" s="117"/>
      <c r="E192" s="117"/>
      <c r="F192" s="118"/>
      <c r="G192" s="118"/>
      <c r="H192" s="118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8"/>
      <c r="AA192" s="118"/>
    </row>
    <row r="193" spans="1:27" ht="12.75">
      <c r="A193" s="92"/>
      <c r="B193" s="95"/>
      <c r="C193" s="117"/>
      <c r="D193" s="117"/>
      <c r="E193" s="117"/>
      <c r="F193" s="118"/>
      <c r="G193" s="118"/>
      <c r="H193" s="118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8"/>
      <c r="AA193" s="118"/>
    </row>
    <row r="194" spans="1:27" ht="12.75">
      <c r="A194" s="92"/>
      <c r="B194" s="95"/>
      <c r="C194" s="117"/>
      <c r="D194" s="117"/>
      <c r="E194" s="117"/>
      <c r="F194" s="118"/>
      <c r="G194" s="118"/>
      <c r="H194" s="118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8"/>
      <c r="AA194" s="118"/>
    </row>
    <row r="195" spans="1:27" ht="12.75">
      <c r="A195" s="92"/>
      <c r="B195" s="229" t="s">
        <v>102</v>
      </c>
      <c r="C195" s="230"/>
      <c r="D195" s="230"/>
      <c r="E195" s="230"/>
      <c r="F195" s="230"/>
      <c r="G195" s="230"/>
      <c r="H195" s="230"/>
      <c r="I195" s="230"/>
      <c r="J195" s="177"/>
      <c r="K195" s="17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8"/>
      <c r="AA195" s="118"/>
    </row>
    <row r="196" spans="1:27" ht="12.75">
      <c r="A196" s="92"/>
      <c r="B196" s="223" t="s">
        <v>131</v>
      </c>
      <c r="C196" s="224"/>
      <c r="D196" s="224"/>
      <c r="E196" s="224"/>
      <c r="F196" s="224"/>
      <c r="G196" s="224"/>
      <c r="H196" s="224"/>
      <c r="I196" s="224"/>
      <c r="J196"/>
      <c r="K196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8"/>
      <c r="AA196" s="118"/>
    </row>
    <row r="197" spans="1:27" ht="12.75">
      <c r="A197" s="92"/>
      <c r="B197" s="95"/>
      <c r="C197" s="117"/>
      <c r="D197" s="117"/>
      <c r="E197" s="117"/>
      <c r="F197" s="118"/>
      <c r="G197" s="118"/>
      <c r="H197" s="118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8"/>
      <c r="AA197" s="118"/>
    </row>
    <row r="198" spans="1:27" ht="12.75">
      <c r="A198" s="139" t="s">
        <v>123</v>
      </c>
      <c r="B198" s="132" t="s">
        <v>124</v>
      </c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33"/>
      <c r="AA198" s="133"/>
    </row>
    <row r="199" spans="1:27" ht="25.5">
      <c r="A199" s="125">
        <v>4</v>
      </c>
      <c r="B199" s="126" t="s">
        <v>45</v>
      </c>
      <c r="C199" s="146">
        <f>F199+I199+L199+O199+R199+U199+X199+Y199</f>
        <v>223200</v>
      </c>
      <c r="D199" s="146">
        <f>D200</f>
        <v>14655</v>
      </c>
      <c r="E199" s="146">
        <f>E200</f>
        <v>283476</v>
      </c>
      <c r="F199" s="146">
        <f>F200</f>
        <v>2500</v>
      </c>
      <c r="G199" s="146"/>
      <c r="H199" s="146"/>
      <c r="I199" s="146">
        <f>I200</f>
        <v>210000</v>
      </c>
      <c r="J199" s="146"/>
      <c r="K199" s="146">
        <f>K200</f>
        <v>210000</v>
      </c>
      <c r="L199" s="147">
        <f>L213</f>
        <v>0</v>
      </c>
      <c r="M199" s="146">
        <f>M200</f>
        <v>14562</v>
      </c>
      <c r="N199" s="146">
        <f>N200</f>
        <v>36920</v>
      </c>
      <c r="O199" s="146">
        <f>O200</f>
        <v>10000</v>
      </c>
      <c r="P199" s="146">
        <f>P200</f>
        <v>93</v>
      </c>
      <c r="Q199" s="146">
        <f>Q200</f>
        <v>15610</v>
      </c>
      <c r="R199" s="147">
        <f>R213</f>
        <v>0</v>
      </c>
      <c r="S199" s="147"/>
      <c r="T199" s="146">
        <f>T200</f>
        <v>7765</v>
      </c>
      <c r="U199" s="146">
        <f>U200</f>
        <v>700</v>
      </c>
      <c r="V199" s="146"/>
      <c r="W199" s="192">
        <f>W200</f>
        <v>13181</v>
      </c>
      <c r="X199" s="147">
        <f>X213</f>
        <v>0</v>
      </c>
      <c r="Y199" s="147">
        <f>Y213</f>
        <v>0</v>
      </c>
      <c r="Z199" s="146">
        <f>Z200</f>
        <v>283476</v>
      </c>
      <c r="AA199" s="146">
        <f>AA200</f>
        <v>283476</v>
      </c>
    </row>
    <row r="200" spans="1:27" ht="25.5">
      <c r="A200" s="129">
        <v>42</v>
      </c>
      <c r="B200" s="130" t="s">
        <v>116</v>
      </c>
      <c r="C200" s="148">
        <f>F200+I200+L200+O200+R200+U200+X200+Y200</f>
        <v>223200</v>
      </c>
      <c r="D200" s="148">
        <f>G200+J200+M200+P200+S200+V200</f>
        <v>14655</v>
      </c>
      <c r="E200" s="148">
        <f>E201+E206</f>
        <v>283476</v>
      </c>
      <c r="F200" s="148">
        <f>F206</f>
        <v>2500</v>
      </c>
      <c r="G200" s="148"/>
      <c r="H200" s="148"/>
      <c r="I200" s="148">
        <f>I201+I206</f>
        <v>210000</v>
      </c>
      <c r="J200" s="148"/>
      <c r="K200" s="148">
        <f>K201</f>
        <v>210000</v>
      </c>
      <c r="L200" s="148"/>
      <c r="M200" s="148">
        <f>M201</f>
        <v>14562</v>
      </c>
      <c r="N200" s="148">
        <f>N201+N206</f>
        <v>36920</v>
      </c>
      <c r="O200" s="148">
        <f>O201</f>
        <v>10000</v>
      </c>
      <c r="P200" s="148">
        <f>P201+P206</f>
        <v>93</v>
      </c>
      <c r="Q200" s="148">
        <f>Q201+Q206</f>
        <v>15610</v>
      </c>
      <c r="R200" s="148"/>
      <c r="S200" s="148"/>
      <c r="T200" s="148">
        <f>T201+T206</f>
        <v>7765</v>
      </c>
      <c r="U200" s="148">
        <f>U206</f>
        <v>700</v>
      </c>
      <c r="V200" s="148"/>
      <c r="W200" s="191">
        <f>W201+W206</f>
        <v>13181</v>
      </c>
      <c r="X200" s="148"/>
      <c r="Y200" s="148"/>
      <c r="Z200" s="148">
        <f aca="true" t="shared" si="51" ref="Z200:Z205">E200</f>
        <v>283476</v>
      </c>
      <c r="AA200" s="148">
        <f>Z200</f>
        <v>283476</v>
      </c>
    </row>
    <row r="201" spans="1:27" ht="12.75">
      <c r="A201" s="152">
        <v>422</v>
      </c>
      <c r="B201" s="154" t="s">
        <v>44</v>
      </c>
      <c r="C201" s="153">
        <f>F201+I201+L201+O201+R201+U201+X201+Y201</f>
        <v>220000</v>
      </c>
      <c r="D201" s="153">
        <f>D202+D203+D204+D205</f>
        <v>14562</v>
      </c>
      <c r="E201" s="153">
        <f>SUM(E202:E205)</f>
        <v>273711</v>
      </c>
      <c r="F201" s="153"/>
      <c r="G201" s="153"/>
      <c r="H201" s="153"/>
      <c r="I201" s="153">
        <f>I202+I203+I204+I205</f>
        <v>210000</v>
      </c>
      <c r="J201" s="153"/>
      <c r="K201" s="153">
        <v>210000</v>
      </c>
      <c r="L201" s="153"/>
      <c r="M201" s="153">
        <f>SUM(M202:M205)</f>
        <v>14562</v>
      </c>
      <c r="N201" s="153">
        <f>SUM(N202:N205)</f>
        <v>31920</v>
      </c>
      <c r="O201" s="153">
        <f>O205</f>
        <v>10000</v>
      </c>
      <c r="P201" s="153">
        <f>P205</f>
        <v>0</v>
      </c>
      <c r="Q201" s="153">
        <f>Q205</f>
        <v>13110</v>
      </c>
      <c r="R201" s="153"/>
      <c r="S201" s="153"/>
      <c r="T201" s="153">
        <f>T202+T203+T204+T205</f>
        <v>6500</v>
      </c>
      <c r="U201" s="153"/>
      <c r="V201" s="153"/>
      <c r="W201" s="190">
        <f>SUM(W202:W205)</f>
        <v>12181</v>
      </c>
      <c r="X201" s="153"/>
      <c r="Y201" s="153"/>
      <c r="Z201" s="153">
        <f t="shared" si="51"/>
        <v>273711</v>
      </c>
      <c r="AA201" s="153">
        <f>Z201</f>
        <v>273711</v>
      </c>
    </row>
    <row r="202" spans="1:27" ht="12.75">
      <c r="A202" s="108">
        <v>4221</v>
      </c>
      <c r="B202" s="109" t="s">
        <v>117</v>
      </c>
      <c r="C202" s="165"/>
      <c r="D202" s="165">
        <f aca="true" t="shared" si="52" ref="D202:E205">G202+J202+M202+P202+S202+V202</f>
        <v>0</v>
      </c>
      <c r="E202" s="165">
        <f t="shared" si="52"/>
        <v>239681</v>
      </c>
      <c r="F202" s="165"/>
      <c r="G202" s="165"/>
      <c r="H202" s="165"/>
      <c r="I202" s="165">
        <v>210000</v>
      </c>
      <c r="J202" s="165"/>
      <c r="K202" s="165">
        <v>210000</v>
      </c>
      <c r="L202" s="165"/>
      <c r="M202" s="165"/>
      <c r="N202" s="165">
        <v>16000</v>
      </c>
      <c r="O202" s="165"/>
      <c r="P202" s="165"/>
      <c r="Q202" s="165"/>
      <c r="R202" s="165"/>
      <c r="S202" s="165"/>
      <c r="T202" s="165">
        <v>6500</v>
      </c>
      <c r="U202" s="165"/>
      <c r="V202" s="165"/>
      <c r="W202" s="165">
        <v>7181</v>
      </c>
      <c r="X202" s="165"/>
      <c r="Y202" s="165"/>
      <c r="Z202" s="165">
        <f t="shared" si="51"/>
        <v>239681</v>
      </c>
      <c r="AA202" s="163"/>
    </row>
    <row r="203" spans="1:27" ht="12.75" customHeight="1">
      <c r="A203" s="108">
        <v>4222</v>
      </c>
      <c r="B203" s="109" t="s">
        <v>121</v>
      </c>
      <c r="C203" s="165"/>
      <c r="D203" s="165">
        <f t="shared" si="52"/>
        <v>14562</v>
      </c>
      <c r="E203" s="165">
        <f t="shared" si="52"/>
        <v>0</v>
      </c>
      <c r="F203" s="165"/>
      <c r="G203" s="165"/>
      <c r="H203" s="165"/>
      <c r="I203" s="165"/>
      <c r="J203" s="165"/>
      <c r="K203" s="165"/>
      <c r="L203" s="165"/>
      <c r="M203" s="165">
        <v>14562</v>
      </c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>
        <f t="shared" si="51"/>
        <v>0</v>
      </c>
      <c r="AA203" s="163"/>
    </row>
    <row r="204" spans="1:27" ht="12.75" customHeight="1">
      <c r="A204" s="108">
        <v>4226</v>
      </c>
      <c r="B204" s="109" t="s">
        <v>122</v>
      </c>
      <c r="C204" s="165"/>
      <c r="D204" s="165">
        <f t="shared" si="52"/>
        <v>0</v>
      </c>
      <c r="E204" s="165">
        <f t="shared" si="52"/>
        <v>0</v>
      </c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>
        <f t="shared" si="51"/>
        <v>0</v>
      </c>
      <c r="AA204" s="163"/>
    </row>
    <row r="205" spans="1:27" ht="12.75">
      <c r="A205" s="108">
        <v>4227</v>
      </c>
      <c r="B205" s="109" t="s">
        <v>118</v>
      </c>
      <c r="C205" s="165">
        <f>F205+I205+L205+O205+R205+U205+X205+Y205</f>
        <v>10000</v>
      </c>
      <c r="D205" s="165">
        <f t="shared" si="52"/>
        <v>0</v>
      </c>
      <c r="E205" s="165">
        <f t="shared" si="52"/>
        <v>34030</v>
      </c>
      <c r="F205" s="165"/>
      <c r="G205" s="165"/>
      <c r="H205" s="165"/>
      <c r="I205" s="165"/>
      <c r="J205" s="165"/>
      <c r="K205" s="165"/>
      <c r="L205" s="165"/>
      <c r="M205" s="165"/>
      <c r="N205" s="165">
        <v>15920</v>
      </c>
      <c r="O205" s="165">
        <v>10000</v>
      </c>
      <c r="P205" s="165"/>
      <c r="Q205" s="165">
        <v>13110</v>
      </c>
      <c r="R205" s="165"/>
      <c r="S205" s="165"/>
      <c r="T205" s="165"/>
      <c r="U205" s="165"/>
      <c r="V205" s="165"/>
      <c r="W205" s="165">
        <v>5000</v>
      </c>
      <c r="X205" s="165"/>
      <c r="Y205" s="165"/>
      <c r="Z205" s="165">
        <f t="shared" si="51"/>
        <v>34030</v>
      </c>
      <c r="AA205" s="163"/>
    </row>
    <row r="206" spans="1:27" ht="25.5">
      <c r="A206" s="152">
        <v>424</v>
      </c>
      <c r="B206" s="110" t="s">
        <v>47</v>
      </c>
      <c r="C206" s="153">
        <f>F206+I206+L206+O206+R206+U206</f>
        <v>3200</v>
      </c>
      <c r="D206" s="153">
        <f>D207</f>
        <v>93</v>
      </c>
      <c r="E206" s="153">
        <f>H206+K206+N206+Q206+T206+W206</f>
        <v>9765</v>
      </c>
      <c r="F206" s="153">
        <f>F207</f>
        <v>2500</v>
      </c>
      <c r="G206" s="153"/>
      <c r="H206" s="153"/>
      <c r="I206" s="153">
        <f>I207</f>
        <v>0</v>
      </c>
      <c r="J206" s="153"/>
      <c r="K206" s="153"/>
      <c r="L206" s="153"/>
      <c r="M206" s="153"/>
      <c r="N206" s="153">
        <f>N207</f>
        <v>5000</v>
      </c>
      <c r="O206" s="153">
        <f>O207</f>
        <v>0</v>
      </c>
      <c r="P206" s="153">
        <f>P207</f>
        <v>93</v>
      </c>
      <c r="Q206" s="153">
        <f>Q207</f>
        <v>2500</v>
      </c>
      <c r="R206" s="153"/>
      <c r="S206" s="153"/>
      <c r="T206" s="153">
        <f>T207</f>
        <v>1265</v>
      </c>
      <c r="U206" s="153">
        <f>U207</f>
        <v>700</v>
      </c>
      <c r="V206" s="153"/>
      <c r="W206" s="153">
        <f>W207</f>
        <v>1000</v>
      </c>
      <c r="X206" s="153"/>
      <c r="Y206" s="153"/>
      <c r="Z206" s="153">
        <f>C206</f>
        <v>3200</v>
      </c>
      <c r="AA206" s="153">
        <f aca="true" t="shared" si="53" ref="AA206:AA217">Z206</f>
        <v>3200</v>
      </c>
    </row>
    <row r="207" spans="1:27" ht="12.75">
      <c r="A207" s="114">
        <v>4241</v>
      </c>
      <c r="B207" s="134" t="s">
        <v>73</v>
      </c>
      <c r="C207" s="115">
        <f>F207+I207+L207+O207+R207+U207</f>
        <v>3200</v>
      </c>
      <c r="D207" s="115">
        <f>G207+J207+M207+P207+S207+V207</f>
        <v>93</v>
      </c>
      <c r="E207" s="115">
        <f>H207+K207+N207+Q207+T207+W207</f>
        <v>9765</v>
      </c>
      <c r="F207" s="115">
        <v>2500</v>
      </c>
      <c r="G207" s="115"/>
      <c r="H207" s="115"/>
      <c r="I207" s="115">
        <v>0</v>
      </c>
      <c r="J207" s="115"/>
      <c r="K207" s="115"/>
      <c r="L207" s="115"/>
      <c r="M207" s="115"/>
      <c r="N207" s="115">
        <v>5000</v>
      </c>
      <c r="O207" s="115"/>
      <c r="P207" s="115">
        <v>93</v>
      </c>
      <c r="Q207" s="115">
        <v>2500</v>
      </c>
      <c r="R207" s="115"/>
      <c r="S207" s="115"/>
      <c r="T207" s="115">
        <v>1265</v>
      </c>
      <c r="U207" s="115">
        <v>700</v>
      </c>
      <c r="V207" s="115"/>
      <c r="W207" s="115">
        <v>1000</v>
      </c>
      <c r="X207" s="115"/>
      <c r="Y207" s="115"/>
      <c r="Z207" s="115">
        <f>E207</f>
        <v>9765</v>
      </c>
      <c r="AA207" s="115">
        <f t="shared" si="53"/>
        <v>9765</v>
      </c>
    </row>
    <row r="208" spans="1:27" ht="12.75">
      <c r="A208" s="119"/>
      <c r="B208" s="155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</row>
    <row r="209" spans="1:27" ht="12.75">
      <c r="A209" s="119"/>
      <c r="B209" s="155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</row>
    <row r="210" spans="1:27" ht="12.75">
      <c r="A210" s="92"/>
      <c r="B210" s="14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</row>
    <row r="211" spans="1:27" ht="25.5">
      <c r="A211" s="92"/>
      <c r="B211" s="14" t="s">
        <v>130</v>
      </c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</row>
    <row r="212" spans="1:27" ht="12.75">
      <c r="A212" s="139" t="s">
        <v>134</v>
      </c>
      <c r="B212" s="132" t="s">
        <v>135</v>
      </c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33"/>
      <c r="AA212" s="133"/>
    </row>
    <row r="213" spans="1:27" ht="25.5">
      <c r="A213" s="172">
        <v>45</v>
      </c>
      <c r="B213" s="173" t="s">
        <v>79</v>
      </c>
      <c r="C213" s="174">
        <f>C214+C216</f>
        <v>20000</v>
      </c>
      <c r="D213" s="174"/>
      <c r="E213" s="174">
        <f>K213</f>
        <v>20000</v>
      </c>
      <c r="F213" s="174"/>
      <c r="G213" s="174"/>
      <c r="H213" s="174"/>
      <c r="I213" s="174">
        <f>I214+I216</f>
        <v>20000</v>
      </c>
      <c r="J213" s="174"/>
      <c r="K213" s="174">
        <f>K214</f>
        <v>20000</v>
      </c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>
        <f>C213</f>
        <v>20000</v>
      </c>
      <c r="AA213" s="174">
        <f t="shared" si="53"/>
        <v>20000</v>
      </c>
    </row>
    <row r="214" spans="1:27" ht="12.75">
      <c r="A214" s="152">
        <v>451</v>
      </c>
      <c r="B214" s="154" t="s">
        <v>80</v>
      </c>
      <c r="C214" s="153">
        <f>C215</f>
        <v>20000</v>
      </c>
      <c r="D214" s="153"/>
      <c r="E214" s="153">
        <f>K214</f>
        <v>20000</v>
      </c>
      <c r="F214" s="153"/>
      <c r="G214" s="153"/>
      <c r="H214" s="153"/>
      <c r="I214" s="153">
        <f>I215</f>
        <v>20000</v>
      </c>
      <c r="J214" s="153"/>
      <c r="K214" s="153">
        <f>K215</f>
        <v>20000</v>
      </c>
      <c r="L214" s="153"/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  <c r="W214" s="153"/>
      <c r="X214" s="153"/>
      <c r="Y214" s="153"/>
      <c r="Z214" s="153">
        <f>C214</f>
        <v>20000</v>
      </c>
      <c r="AA214" s="153">
        <f t="shared" si="53"/>
        <v>20000</v>
      </c>
    </row>
    <row r="215" spans="1:27" ht="12.75" customHeight="1">
      <c r="A215" s="108">
        <v>4511</v>
      </c>
      <c r="B215" s="151" t="s">
        <v>80</v>
      </c>
      <c r="C215" s="112">
        <f>F215+I215+L215+O215+R215+U215+X215+Y215</f>
        <v>20000</v>
      </c>
      <c r="D215" s="112"/>
      <c r="E215" s="112">
        <f>K215</f>
        <v>20000</v>
      </c>
      <c r="F215" s="112"/>
      <c r="G215" s="112"/>
      <c r="H215" s="112"/>
      <c r="I215" s="112">
        <v>20000</v>
      </c>
      <c r="J215" s="112"/>
      <c r="K215" s="112">
        <v>20000</v>
      </c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>
        <f>C215</f>
        <v>20000</v>
      </c>
      <c r="AA215" s="112">
        <f t="shared" si="53"/>
        <v>20000</v>
      </c>
    </row>
    <row r="216" spans="1:27" ht="12.75" customHeight="1">
      <c r="A216" s="152">
        <v>452</v>
      </c>
      <c r="B216" s="110" t="s">
        <v>81</v>
      </c>
      <c r="C216" s="153">
        <f>C217</f>
        <v>0</v>
      </c>
      <c r="D216" s="153"/>
      <c r="E216" s="153"/>
      <c r="F216" s="153"/>
      <c r="G216" s="153"/>
      <c r="H216" s="153"/>
      <c r="I216" s="153">
        <f>I217</f>
        <v>0</v>
      </c>
      <c r="J216" s="153"/>
      <c r="K216" s="153"/>
      <c r="L216" s="153"/>
      <c r="M216" s="153"/>
      <c r="N216" s="153"/>
      <c r="O216" s="153"/>
      <c r="P216" s="153"/>
      <c r="Q216" s="153"/>
      <c r="R216" s="153"/>
      <c r="S216" s="153"/>
      <c r="T216" s="153"/>
      <c r="U216" s="153"/>
      <c r="V216" s="153"/>
      <c r="W216" s="153"/>
      <c r="X216" s="153"/>
      <c r="Y216" s="153"/>
      <c r="Z216" s="153">
        <f>C216</f>
        <v>0</v>
      </c>
      <c r="AA216" s="153">
        <f t="shared" si="53"/>
        <v>0</v>
      </c>
    </row>
    <row r="217" spans="1:27" ht="12.75">
      <c r="A217" s="108">
        <v>4521</v>
      </c>
      <c r="B217" s="109" t="s">
        <v>81</v>
      </c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>
        <f>C217</f>
        <v>0</v>
      </c>
      <c r="AA217" s="112">
        <f t="shared" si="53"/>
        <v>0</v>
      </c>
    </row>
    <row r="218" spans="1:27" ht="12.75">
      <c r="A218" s="92"/>
      <c r="B218" s="14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8"/>
      <c r="AA218" s="118"/>
    </row>
    <row r="219" spans="1:27" ht="12.75">
      <c r="A219" s="92"/>
      <c r="B219" s="14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8"/>
      <c r="AA219" s="118"/>
    </row>
    <row r="220" spans="1:27" ht="12.75">
      <c r="A220" s="92"/>
      <c r="B220" s="14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8"/>
      <c r="AA220" s="118"/>
    </row>
    <row r="221" spans="1:27" ht="12.75">
      <c r="A221" s="92"/>
      <c r="B221" s="229" t="s">
        <v>132</v>
      </c>
      <c r="C221" s="230"/>
      <c r="D221" s="230"/>
      <c r="E221" s="230"/>
      <c r="F221" s="230"/>
      <c r="G221" s="230"/>
      <c r="H221" s="230"/>
      <c r="I221" s="230"/>
      <c r="J221" s="230"/>
      <c r="K221" s="230"/>
      <c r="L221" s="230"/>
      <c r="M221" s="230"/>
      <c r="N221" s="230"/>
      <c r="O221" s="230"/>
      <c r="P221" s="230"/>
      <c r="Q221" s="230"/>
      <c r="R221" s="230"/>
      <c r="S221" s="230"/>
      <c r="T221" s="230"/>
      <c r="U221" s="230"/>
      <c r="V221" s="230"/>
      <c r="W221" s="230"/>
      <c r="X221" s="230"/>
      <c r="Y221" s="230"/>
      <c r="Z221" s="230"/>
      <c r="AA221" s="230"/>
    </row>
    <row r="222" spans="1:27" ht="25.5">
      <c r="A222" s="92"/>
      <c r="B222" s="14" t="s">
        <v>130</v>
      </c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</row>
    <row r="223" spans="1:27" ht="12.75">
      <c r="A223" s="139" t="s">
        <v>134</v>
      </c>
      <c r="B223" s="132" t="s">
        <v>135</v>
      </c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33"/>
      <c r="AA223" s="133"/>
    </row>
    <row r="224" spans="1:27" ht="12.75">
      <c r="A224" s="172">
        <v>32</v>
      </c>
      <c r="B224" s="173" t="s">
        <v>37</v>
      </c>
      <c r="C224" s="174">
        <f>C225</f>
        <v>50000</v>
      </c>
      <c r="D224" s="174"/>
      <c r="E224" s="174">
        <f>K224</f>
        <v>50000</v>
      </c>
      <c r="F224" s="174"/>
      <c r="G224" s="174"/>
      <c r="H224" s="174"/>
      <c r="I224" s="174">
        <f>I225</f>
        <v>50000</v>
      </c>
      <c r="J224" s="174"/>
      <c r="K224" s="174">
        <f>K225</f>
        <v>50000</v>
      </c>
      <c r="L224" s="174"/>
      <c r="M224" s="174"/>
      <c r="N224" s="174"/>
      <c r="O224" s="174"/>
      <c r="P224" s="174"/>
      <c r="Q224" s="174"/>
      <c r="R224" s="174"/>
      <c r="S224" s="174"/>
      <c r="T224" s="174"/>
      <c r="U224" s="174"/>
      <c r="V224" s="174"/>
      <c r="W224" s="174"/>
      <c r="X224" s="174"/>
      <c r="Y224" s="174"/>
      <c r="Z224" s="174">
        <f>C224</f>
        <v>50000</v>
      </c>
      <c r="AA224" s="174">
        <f>Z224</f>
        <v>50000</v>
      </c>
    </row>
    <row r="225" spans="1:27" ht="12.75">
      <c r="A225" s="152">
        <v>323</v>
      </c>
      <c r="B225" s="154" t="s">
        <v>40</v>
      </c>
      <c r="C225" s="153">
        <f>C226</f>
        <v>50000</v>
      </c>
      <c r="D225" s="153"/>
      <c r="E225" s="153">
        <f>K225</f>
        <v>50000</v>
      </c>
      <c r="F225" s="153"/>
      <c r="G225" s="153"/>
      <c r="H225" s="153"/>
      <c r="I225" s="153">
        <f>I226</f>
        <v>50000</v>
      </c>
      <c r="J225" s="153"/>
      <c r="K225" s="153">
        <f>K226</f>
        <v>50000</v>
      </c>
      <c r="L225" s="153"/>
      <c r="M225" s="153"/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  <c r="Y225" s="153"/>
      <c r="Z225" s="153">
        <f>C225</f>
        <v>50000</v>
      </c>
      <c r="AA225" s="153">
        <f>Z225</f>
        <v>50000</v>
      </c>
    </row>
    <row r="226" spans="1:27" ht="12.75" customHeight="1">
      <c r="A226" s="108">
        <v>3232</v>
      </c>
      <c r="B226" s="151" t="s">
        <v>133</v>
      </c>
      <c r="C226" s="112">
        <f>F226+I226+L226+O226+R226+U226+X226+Y226</f>
        <v>50000</v>
      </c>
      <c r="D226" s="112"/>
      <c r="E226" s="112">
        <f>K226</f>
        <v>50000</v>
      </c>
      <c r="F226" s="112"/>
      <c r="G226" s="112"/>
      <c r="H226" s="112"/>
      <c r="I226" s="112">
        <v>50000</v>
      </c>
      <c r="J226" s="112"/>
      <c r="K226" s="112">
        <v>50000</v>
      </c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>
        <f>C226</f>
        <v>50000</v>
      </c>
      <c r="AA226" s="112">
        <f>Z226</f>
        <v>50000</v>
      </c>
    </row>
    <row r="227" spans="1:27" ht="12.75" customHeight="1">
      <c r="A227" s="108"/>
      <c r="B227" s="109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</row>
    <row r="228" spans="1:27" ht="12.75">
      <c r="A228" s="92"/>
      <c r="B228" s="14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8"/>
      <c r="AA228" s="118"/>
    </row>
    <row r="229" spans="1:27" ht="12.75">
      <c r="A229" s="92"/>
      <c r="B229" s="14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8"/>
      <c r="AA229" s="118"/>
    </row>
    <row r="230" spans="1:27" ht="12.75">
      <c r="A230" s="136"/>
      <c r="B230" s="142" t="s">
        <v>74</v>
      </c>
      <c r="C230" s="149">
        <f>C105+C199+C126+C224+C213+C182</f>
        <v>10789589</v>
      </c>
      <c r="D230" s="149">
        <f>D105+D199+D126+D224+D213+D182+D173+D153</f>
        <v>2633140.5599999996</v>
      </c>
      <c r="E230" s="149">
        <f>E105+E199+E126+E224+E213+E182+E173+E153</f>
        <v>11364532</v>
      </c>
      <c r="F230" s="137">
        <f>F105+F199</f>
        <v>8819532</v>
      </c>
      <c r="G230" s="137">
        <f>G105+G199</f>
        <v>2175233</v>
      </c>
      <c r="H230" s="137">
        <f>H105+H199</f>
        <v>8977394</v>
      </c>
      <c r="I230" s="137">
        <f>I199+I105+I126+I224+I213+I182</f>
        <v>1058153</v>
      </c>
      <c r="J230" s="137">
        <f>J199+J105+J126+J224+J213+J182</f>
        <v>191883.78</v>
      </c>
      <c r="K230" s="137">
        <f>K199+K105+K126+K224+K213+K182+K173+K153</f>
        <v>1196301</v>
      </c>
      <c r="L230" s="137">
        <f>L105</f>
        <v>25000</v>
      </c>
      <c r="M230" s="137">
        <f>M29+M199</f>
        <v>15270</v>
      </c>
      <c r="N230" s="137">
        <f>N29+N199</f>
        <v>77500</v>
      </c>
      <c r="O230" s="137">
        <f>O105+O199</f>
        <v>670900</v>
      </c>
      <c r="P230" s="137">
        <f>P105+P199</f>
        <v>152351</v>
      </c>
      <c r="Q230" s="137">
        <f>Q105+Q126+Q153+Q173+Q199</f>
        <v>802247</v>
      </c>
      <c r="R230" s="137">
        <f>R105</f>
        <v>211804</v>
      </c>
      <c r="S230" s="137">
        <f>S105</f>
        <v>59150</v>
      </c>
      <c r="T230" s="137">
        <f>T105+T199</f>
        <v>284909</v>
      </c>
      <c r="U230" s="137">
        <f>U105+U199</f>
        <v>4200</v>
      </c>
      <c r="V230" s="137">
        <f>V105</f>
        <v>5950</v>
      </c>
      <c r="W230" s="193">
        <f>W105+W199</f>
        <v>26181</v>
      </c>
      <c r="X230" s="137">
        <f>X105+X199</f>
        <v>0</v>
      </c>
      <c r="Y230" s="137">
        <f>Y105+Y199</f>
        <v>0</v>
      </c>
      <c r="Z230" s="137">
        <f>Z105+Z126+Z153+Z173+Z182+Z199+Z213+Z224</f>
        <v>11364532</v>
      </c>
      <c r="AA230" s="137">
        <f>Z230</f>
        <v>11364532</v>
      </c>
    </row>
    <row r="231" spans="1:27" ht="12.75">
      <c r="A231" s="92"/>
      <c r="B231" s="14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  <c r="Z231" s="118"/>
      <c r="AA231" s="118"/>
    </row>
    <row r="232" spans="1:27" ht="12.75">
      <c r="A232" s="92"/>
      <c r="B232" s="14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8"/>
      <c r="AA232" s="118"/>
    </row>
    <row r="233" spans="1:27" ht="12.75">
      <c r="A233" s="92"/>
      <c r="B233" s="223" t="s">
        <v>136</v>
      </c>
      <c r="C233" s="224"/>
      <c r="D233" s="224"/>
      <c r="E233" s="224"/>
      <c r="F233" s="224"/>
      <c r="G233" s="224"/>
      <c r="H233" s="224"/>
      <c r="I233" s="224"/>
      <c r="J233" s="224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4"/>
      <c r="W233" s="224"/>
      <c r="X233" s="224"/>
      <c r="Y233" s="224"/>
      <c r="Z233" s="224"/>
      <c r="AA233" s="224"/>
    </row>
    <row r="234" spans="1:27" ht="12.75">
      <c r="A234" s="92"/>
      <c r="B234" s="223" t="s">
        <v>115</v>
      </c>
      <c r="C234" s="224"/>
      <c r="D234" s="224"/>
      <c r="E234" s="224"/>
      <c r="F234" s="224"/>
      <c r="G234" s="224"/>
      <c r="H234" s="224"/>
      <c r="I234" s="224"/>
      <c r="J234" s="224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4"/>
      <c r="W234" s="224"/>
      <c r="X234" s="224"/>
      <c r="Y234" s="224"/>
      <c r="Z234" s="224"/>
      <c r="AA234" s="224"/>
    </row>
    <row r="235" spans="1:27" ht="12.75">
      <c r="A235" s="92"/>
      <c r="B235" s="14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8" t="s">
        <v>138</v>
      </c>
      <c r="AA235"/>
    </row>
    <row r="236" spans="1:27" ht="12.75">
      <c r="A236" s="92"/>
      <c r="B236" s="14" t="s">
        <v>172</v>
      </c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  <c r="Y236" s="117"/>
      <c r="Z236" s="234" t="s">
        <v>139</v>
      </c>
      <c r="AA236" s="235"/>
    </row>
    <row r="237" spans="1:27" ht="12.75">
      <c r="A237" s="92"/>
      <c r="B237" s="14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  <c r="Z237" s="118"/>
      <c r="AA237" s="118"/>
    </row>
    <row r="238" spans="1:27" ht="12.75">
      <c r="A238" s="92"/>
      <c r="B238" s="14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8"/>
      <c r="AA238" s="118"/>
    </row>
    <row r="239" spans="1:28" ht="12.75">
      <c r="A239" s="92"/>
      <c r="B239" s="14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8"/>
      <c r="AA239" s="118"/>
      <c r="AB239"/>
    </row>
    <row r="240" spans="1:27" ht="12.75">
      <c r="A240" s="93"/>
      <c r="B240" s="107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</row>
    <row r="241" spans="1:27" ht="12.75">
      <c r="A241" s="103"/>
      <c r="B241" s="231"/>
      <c r="C241" s="224"/>
      <c r="D241" s="224"/>
      <c r="E241" s="224"/>
      <c r="F241" s="224"/>
      <c r="G241"/>
      <c r="H24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2.75">
      <c r="A242" s="93"/>
      <c r="B242" s="95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</row>
    <row r="243" spans="1:27" ht="12.75">
      <c r="A243" s="93"/>
      <c r="B243" s="95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</row>
    <row r="244" spans="1:27" ht="15" customHeight="1">
      <c r="A244" s="92"/>
      <c r="B244" s="14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</row>
    <row r="245" spans="1:27" ht="12.75">
      <c r="A245" s="92"/>
      <c r="B245" s="14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  <c r="Z245" s="118"/>
      <c r="AA245" s="118"/>
    </row>
    <row r="246" spans="1:27" ht="12.75">
      <c r="A246" s="92"/>
      <c r="B246" s="14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</row>
    <row r="247" spans="1:27" ht="12.75">
      <c r="A247" s="92"/>
      <c r="B247" s="14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  <c r="Z247" s="118"/>
      <c r="AA247" s="118"/>
    </row>
    <row r="248" spans="1:27" ht="12.75">
      <c r="A248" s="92"/>
      <c r="B248" s="14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</row>
    <row r="249" spans="1:27" ht="12.75">
      <c r="A249" s="92"/>
      <c r="B249" s="14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  <c r="Z249" s="118"/>
      <c r="AA249" s="118"/>
    </row>
    <row r="250" spans="1:27" ht="12.75">
      <c r="A250" s="92"/>
      <c r="B250" s="14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8"/>
      <c r="AA250" s="118"/>
    </row>
    <row r="251" spans="1:27" ht="12.75">
      <c r="A251" s="93"/>
      <c r="B251" s="95"/>
      <c r="C251" s="118"/>
      <c r="D251" s="118"/>
      <c r="E251" s="118"/>
      <c r="F251" s="118"/>
      <c r="G251" s="118"/>
      <c r="H251" s="118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  <c r="Z251" s="118"/>
      <c r="AA251" s="118"/>
    </row>
    <row r="252" spans="1:27" ht="12.75">
      <c r="A252" s="92"/>
      <c r="B252" s="14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  <c r="Z252" s="118"/>
      <c r="AA252" s="118"/>
    </row>
    <row r="253" spans="1:27" ht="12.75">
      <c r="A253" s="92"/>
      <c r="B253" s="14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8"/>
      <c r="AA253" s="118"/>
    </row>
    <row r="254" spans="1:27" ht="12.75">
      <c r="A254" s="229"/>
      <c r="B254" s="224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</row>
    <row r="255" spans="1:27" ht="12.75">
      <c r="A255" s="92"/>
      <c r="B255" s="14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  <c r="Z255" s="118"/>
      <c r="AA255" s="118"/>
    </row>
    <row r="256" spans="1:27" ht="12.75">
      <c r="A256" s="92"/>
      <c r="B256" s="14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8"/>
      <c r="AA256" s="118"/>
    </row>
    <row r="257" spans="1:27" ht="12.75">
      <c r="A257" s="92"/>
      <c r="B257" s="14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  <c r="Z257" s="118"/>
      <c r="AA257" s="118"/>
    </row>
    <row r="258" spans="1:27" ht="12.75">
      <c r="A258" s="92"/>
      <c r="B258" s="14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8"/>
      <c r="AA258" s="118"/>
    </row>
    <row r="259" spans="1:27" ht="12.75">
      <c r="A259" s="93"/>
      <c r="B259" s="232"/>
      <c r="C259" s="224"/>
      <c r="D259"/>
      <c r="E259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2.75">
      <c r="A260" s="103"/>
      <c r="B260" s="231"/>
      <c r="C260" s="224"/>
      <c r="D260" s="224"/>
      <c r="E260" s="224"/>
      <c r="F260" s="224"/>
      <c r="G260"/>
      <c r="H260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</row>
    <row r="261" spans="1:27" ht="12.75">
      <c r="A261" s="93"/>
      <c r="B261" s="95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</row>
    <row r="262" spans="1:27" ht="12.75">
      <c r="A262" s="93"/>
      <c r="B262" s="95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</row>
    <row r="263" spans="1:27" ht="12.75">
      <c r="A263" s="92"/>
      <c r="B263" s="14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</row>
    <row r="264" spans="1:27" ht="12.75">
      <c r="A264" s="92"/>
      <c r="B264" s="14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  <c r="Z264" s="118"/>
      <c r="AA264" s="118"/>
    </row>
    <row r="265" spans="1:27" ht="12.75" customHeight="1">
      <c r="A265" s="92"/>
      <c r="B265" s="14"/>
      <c r="C265" s="117"/>
      <c r="D265" s="117"/>
      <c r="E265" s="117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</row>
    <row r="266" spans="1:27" ht="12.75">
      <c r="A266" s="92"/>
      <c r="B266" s="14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  <c r="Y266" s="117"/>
      <c r="Z266" s="118"/>
      <c r="AA266" s="118"/>
    </row>
    <row r="267" spans="1:27" ht="12.75">
      <c r="A267" s="92"/>
      <c r="B267" s="14"/>
      <c r="C267" s="117"/>
      <c r="D267" s="117"/>
      <c r="E267" s="117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</row>
    <row r="268" spans="1:27" ht="12.75">
      <c r="A268" s="92"/>
      <c r="B268" s="14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  <c r="Y268" s="117"/>
      <c r="Z268" s="118"/>
      <c r="AA268" s="118"/>
    </row>
    <row r="269" spans="1:27" ht="12.75">
      <c r="A269" s="92"/>
      <c r="B269" s="14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  <c r="Y269" s="117"/>
      <c r="Z269" s="118"/>
      <c r="AA269" s="118"/>
    </row>
    <row r="270" spans="1:27" ht="12.75">
      <c r="A270" s="92"/>
      <c r="B270" s="14"/>
      <c r="C270" s="117"/>
      <c r="D270" s="117"/>
      <c r="E270" s="117"/>
      <c r="F270" s="118"/>
      <c r="G270" s="118"/>
      <c r="H270" s="118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  <c r="Y270" s="117"/>
      <c r="Z270" s="118"/>
      <c r="AA270" s="118"/>
    </row>
    <row r="271" spans="1:27" ht="12.75">
      <c r="A271" s="92"/>
      <c r="B271" s="14"/>
      <c r="C271" s="117"/>
      <c r="D271" s="117"/>
      <c r="E271" s="117"/>
      <c r="F271" s="118"/>
      <c r="G271" s="118"/>
      <c r="H271" s="118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  <c r="V271" s="117"/>
      <c r="W271" s="117"/>
      <c r="X271" s="117"/>
      <c r="Y271" s="117"/>
      <c r="Z271" s="118"/>
      <c r="AA271" s="118"/>
    </row>
    <row r="272" spans="1:28" ht="12.75">
      <c r="A272" s="92"/>
      <c r="B272" s="14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8"/>
      <c r="AA272" s="118"/>
      <c r="AB272" s="11"/>
    </row>
    <row r="273" spans="1:27" s="11" customFormat="1" ht="12.75" customHeight="1">
      <c r="A273" s="92"/>
      <c r="B273" s="14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8"/>
      <c r="AA273" s="118"/>
    </row>
    <row r="274" spans="1:27" s="11" customFormat="1" ht="12.75">
      <c r="A274" s="92"/>
      <c r="B274" s="14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  <c r="Z274" s="118"/>
      <c r="AA274" s="118"/>
    </row>
    <row r="275" spans="1:28" s="11" customFormat="1" ht="12.75">
      <c r="A275" s="92"/>
      <c r="B275" s="14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  <c r="V275" s="117"/>
      <c r="W275" s="117"/>
      <c r="X275" s="117"/>
      <c r="Y275" s="117"/>
      <c r="Z275" s="118"/>
      <c r="AA275" s="118"/>
      <c r="AB275" s="10"/>
    </row>
    <row r="276" spans="1:27" ht="12.75">
      <c r="A276" s="229"/>
      <c r="B276" s="224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</row>
    <row r="277" spans="1:27" ht="12.75">
      <c r="A277" s="92"/>
      <c r="B277" s="14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118"/>
      <c r="AA277" s="118"/>
    </row>
    <row r="278" spans="1:27" ht="12.75">
      <c r="A278" s="93"/>
      <c r="B278" s="95"/>
      <c r="C278" s="166"/>
      <c r="D278" s="166"/>
      <c r="E278" s="166"/>
      <c r="F278" s="166"/>
      <c r="G278" s="166"/>
      <c r="H278" s="166"/>
      <c r="I278" s="118"/>
      <c r="J278" s="118"/>
      <c r="K278" s="118"/>
      <c r="L278" s="166"/>
      <c r="M278" s="166"/>
      <c r="N278" s="166"/>
      <c r="O278" s="166"/>
      <c r="P278" s="166"/>
      <c r="Q278" s="166"/>
      <c r="R278" s="166"/>
      <c r="S278" s="166"/>
      <c r="T278" s="166"/>
      <c r="U278" s="118"/>
      <c r="V278" s="118"/>
      <c r="W278" s="118"/>
      <c r="X278" s="167"/>
      <c r="Y278" s="167"/>
      <c r="Z278" s="118"/>
      <c r="AA278" s="118"/>
    </row>
    <row r="279" spans="1:28" ht="12.75">
      <c r="A279" s="103"/>
      <c r="B279" s="95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</row>
    <row r="280" spans="1:2" s="11" customFormat="1" ht="12.75" customHeight="1">
      <c r="A280" s="93"/>
      <c r="B280" s="95"/>
    </row>
    <row r="281" spans="1:2" s="11" customFormat="1" ht="12.75">
      <c r="A281" s="93"/>
      <c r="B281" s="95"/>
    </row>
    <row r="282" spans="1:28" s="11" customFormat="1" ht="12.75">
      <c r="A282" s="92"/>
      <c r="B282" s="14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</row>
    <row r="283" spans="1:27" ht="12.75">
      <c r="A283" s="92"/>
      <c r="B283" s="14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</row>
    <row r="284" spans="1:27" ht="12.75">
      <c r="A284" s="92"/>
      <c r="B284" s="14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1:28" ht="12.75">
      <c r="A285" s="93"/>
      <c r="B285" s="14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1"/>
    </row>
    <row r="286" spans="1:28" s="11" customFormat="1" ht="12.75">
      <c r="A286" s="103"/>
      <c r="B286" s="95"/>
      <c r="AB286" s="10"/>
    </row>
    <row r="287" spans="1:27" ht="12.75">
      <c r="A287" s="93"/>
      <c r="B287" s="95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</row>
    <row r="288" spans="1:27" ht="12.75">
      <c r="A288" s="93"/>
      <c r="B288" s="95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</row>
    <row r="289" spans="1:27" ht="12.75">
      <c r="A289" s="92"/>
      <c r="B289" s="14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1:28" ht="12.75">
      <c r="A290" s="92"/>
      <c r="B290" s="14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1"/>
    </row>
    <row r="291" spans="1:28" s="11" customFormat="1" ht="12.75">
      <c r="A291" s="92"/>
      <c r="B291" s="14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</row>
    <row r="292" spans="1:27" ht="12.75">
      <c r="A292" s="93"/>
      <c r="B292" s="95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8" ht="12.75">
      <c r="A293" s="92"/>
      <c r="B293" s="14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1"/>
    </row>
    <row r="294" spans="1:27" s="11" customFormat="1" ht="12.75" customHeight="1">
      <c r="A294" s="92"/>
      <c r="B294" s="14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1:27" s="11" customFormat="1" ht="12.75">
      <c r="A295" s="92"/>
      <c r="B295" s="14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1:28" s="11" customFormat="1" ht="12.75">
      <c r="A296" s="92"/>
      <c r="B296" s="14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</row>
    <row r="297" spans="1:27" ht="12.75">
      <c r="A297" s="93"/>
      <c r="B297" s="95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</row>
    <row r="298" spans="1:27" ht="12.75">
      <c r="A298" s="92"/>
      <c r="B298" s="14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1:28" ht="12.75">
      <c r="A299" s="93"/>
      <c r="B299" s="14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1"/>
    </row>
    <row r="300" spans="1:28" s="11" customFormat="1" ht="12.75">
      <c r="A300" s="103"/>
      <c r="B300" s="95"/>
      <c r="AB300" s="10"/>
    </row>
    <row r="301" spans="1:27" ht="12.75">
      <c r="A301" s="93"/>
      <c r="B301" s="95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2.75">
      <c r="A302" s="93"/>
      <c r="B302" s="95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</row>
    <row r="303" spans="1:27" ht="12.75">
      <c r="A303" s="92"/>
      <c r="B303" s="14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</row>
    <row r="304" spans="1:28" ht="12.75">
      <c r="A304" s="92"/>
      <c r="B304" s="14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1"/>
    </row>
    <row r="305" spans="1:28" s="11" customFormat="1" ht="12.75">
      <c r="A305" s="92"/>
      <c r="B305" s="14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</row>
    <row r="306" spans="1:27" ht="12.75">
      <c r="A306" s="93"/>
      <c r="B306" s="95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 spans="1:28" ht="12.75">
      <c r="A307" s="92"/>
      <c r="B307" s="14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1"/>
    </row>
    <row r="308" spans="1:27" s="11" customFormat="1" ht="12.75" customHeight="1">
      <c r="A308" s="92"/>
      <c r="B308" s="14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1:27" s="11" customFormat="1" ht="12.75">
      <c r="A309" s="92"/>
      <c r="B309" s="14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</row>
    <row r="310" spans="1:28" s="11" customFormat="1" ht="12.75">
      <c r="A310" s="92"/>
      <c r="B310" s="14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</row>
    <row r="311" spans="1:27" ht="12.75">
      <c r="A311" s="93"/>
      <c r="B311" s="95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</row>
    <row r="312" spans="1:27" ht="12.75">
      <c r="A312" s="92"/>
      <c r="B312" s="14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 spans="1:28" ht="12.75">
      <c r="A313" s="93"/>
      <c r="B313" s="14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1"/>
    </row>
    <row r="314" spans="1:28" s="11" customFormat="1" ht="12.75">
      <c r="A314" s="103"/>
      <c r="B314" s="95"/>
      <c r="AB314" s="10"/>
    </row>
    <row r="315" spans="1:27" ht="12.75">
      <c r="A315" s="93"/>
      <c r="B315" s="95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</row>
    <row r="316" spans="1:27" ht="12.75">
      <c r="A316" s="93"/>
      <c r="B316" s="95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>
      <c r="A317" s="92"/>
      <c r="B317" s="14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</row>
    <row r="318" spans="1:28" ht="12.75">
      <c r="A318" s="92"/>
      <c r="B318" s="14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1"/>
    </row>
    <row r="319" spans="1:28" s="11" customFormat="1" ht="12.75">
      <c r="A319" s="92"/>
      <c r="B319" s="14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</row>
    <row r="320" spans="1:27" ht="12.75">
      <c r="A320" s="93"/>
      <c r="B320" s="95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</row>
    <row r="321" spans="1:28" ht="12.75">
      <c r="A321" s="92"/>
      <c r="B321" s="14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1"/>
    </row>
    <row r="322" spans="1:27" s="11" customFormat="1" ht="12.75">
      <c r="A322" s="92"/>
      <c r="B322" s="14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 spans="1:27" s="11" customFormat="1" ht="12.75">
      <c r="A323" s="92"/>
      <c r="B323" s="14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</row>
    <row r="324" spans="1:28" s="11" customFormat="1" ht="12.75">
      <c r="A324" s="92"/>
      <c r="B324" s="14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</row>
    <row r="325" spans="1:27" ht="12.75">
      <c r="A325" s="93"/>
      <c r="B325" s="95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>
      <c r="A326" s="92"/>
      <c r="B326" s="14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1:28" ht="12.75">
      <c r="A327" s="93"/>
      <c r="B327" s="14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1"/>
    </row>
    <row r="328" spans="1:28" s="11" customFormat="1" ht="12.75">
      <c r="A328" s="103"/>
      <c r="B328" s="95"/>
      <c r="AB328" s="10"/>
    </row>
    <row r="329" spans="1:27" ht="12.75">
      <c r="A329" s="93"/>
      <c r="B329" s="95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</row>
    <row r="330" spans="1:27" ht="12.75">
      <c r="A330" s="93"/>
      <c r="B330" s="95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</row>
    <row r="331" spans="1:27" ht="12.75">
      <c r="A331" s="92"/>
      <c r="B331" s="14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</row>
    <row r="332" spans="1:28" ht="12.75">
      <c r="A332" s="92"/>
      <c r="B332" s="14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1"/>
    </row>
    <row r="333" spans="1:28" s="11" customFormat="1" ht="12.75">
      <c r="A333" s="92"/>
      <c r="B333" s="14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</row>
    <row r="334" spans="1:28" ht="12.75">
      <c r="A334" s="93"/>
      <c r="B334" s="95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</row>
    <row r="335" spans="1:27" s="11" customFormat="1" ht="12.75">
      <c r="A335" s="92"/>
      <c r="B335" s="14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</row>
    <row r="336" spans="1:28" s="11" customFormat="1" ht="12.75">
      <c r="A336" s="92"/>
      <c r="B336" s="14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</row>
    <row r="337" spans="1:27" ht="12.75">
      <c r="A337" s="92"/>
      <c r="B337" s="14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</row>
    <row r="338" spans="1:27" ht="12.75">
      <c r="A338" s="92"/>
      <c r="B338" s="14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1:28" ht="12.75">
      <c r="A339" s="93"/>
      <c r="B339" s="95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</row>
    <row r="340" spans="1:27" s="11" customFormat="1" ht="12.75" customHeight="1">
      <c r="A340" s="92"/>
      <c r="B340" s="14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1:2" s="11" customFormat="1" ht="12.75">
      <c r="A341" s="93"/>
      <c r="B341" s="95"/>
    </row>
    <row r="342" spans="1:28" s="11" customFormat="1" ht="12.75">
      <c r="A342" s="93"/>
      <c r="B342" s="95"/>
      <c r="AB342" s="10"/>
    </row>
    <row r="343" spans="1:27" ht="12.75">
      <c r="A343" s="92"/>
      <c r="B343" s="14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</row>
    <row r="344" spans="1:27" ht="12.75">
      <c r="A344" s="92"/>
      <c r="B344" s="14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1:28" ht="12.75">
      <c r="A345" s="93"/>
      <c r="B345" s="14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1"/>
    </row>
    <row r="346" spans="1:28" s="11" customFormat="1" ht="12.75">
      <c r="A346" s="103"/>
      <c r="B346" s="95"/>
      <c r="AB346" s="10"/>
    </row>
    <row r="347" spans="1:27" ht="12.75">
      <c r="A347" s="93"/>
      <c r="B347" s="95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</row>
    <row r="348" spans="1:27" ht="12.75">
      <c r="A348" s="93"/>
      <c r="B348" s="95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spans="1:27" ht="12.75">
      <c r="A349" s="92"/>
      <c r="B349" s="14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1:28" ht="12.75">
      <c r="A350" s="92"/>
      <c r="B350" s="14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1"/>
    </row>
    <row r="351" spans="1:28" s="11" customFormat="1" ht="12.75">
      <c r="A351" s="92"/>
      <c r="B351" s="14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</row>
    <row r="352" spans="1:28" ht="12.75">
      <c r="A352" s="93"/>
      <c r="B352" s="95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</row>
    <row r="353" spans="1:28" s="11" customFormat="1" ht="12.75">
      <c r="A353" s="92"/>
      <c r="B353" s="14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</row>
    <row r="354" spans="1:28" ht="12.75">
      <c r="A354" s="92"/>
      <c r="B354" s="14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1"/>
    </row>
    <row r="355" spans="1:27" s="11" customFormat="1" ht="12.75">
      <c r="A355" s="92"/>
      <c r="B355" s="14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</row>
    <row r="356" spans="1:28" s="11" customFormat="1" ht="12.75">
      <c r="A356" s="92"/>
      <c r="B356" s="14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</row>
    <row r="357" spans="1:27" ht="12.75" customHeight="1">
      <c r="A357" s="93"/>
      <c r="B357" s="95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</row>
    <row r="358" spans="1:27" ht="12.75">
      <c r="A358" s="92"/>
      <c r="B358" s="14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1:28" ht="12.75">
      <c r="A359" s="93"/>
      <c r="B359" s="95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</row>
    <row r="360" spans="1:27" s="11" customFormat="1" ht="12.75">
      <c r="A360" s="92"/>
      <c r="B360" s="14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1:2" s="11" customFormat="1" ht="12.75">
      <c r="A361" s="93"/>
      <c r="B361" s="95"/>
    </row>
    <row r="362" spans="1:28" s="11" customFormat="1" ht="12.75">
      <c r="A362" s="93"/>
      <c r="B362" s="95"/>
      <c r="AB362" s="10"/>
    </row>
    <row r="363" spans="1:27" ht="12.75">
      <c r="A363" s="92"/>
      <c r="B363" s="14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</row>
    <row r="364" spans="1:27" ht="12.75">
      <c r="A364" s="92"/>
      <c r="B364" s="14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1:28" ht="12.75">
      <c r="A365" s="93"/>
      <c r="B365" s="14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1"/>
    </row>
    <row r="366" spans="1:28" s="11" customFormat="1" ht="12.75">
      <c r="A366" s="103"/>
      <c r="B366" s="95"/>
      <c r="AB366" s="10"/>
    </row>
    <row r="367" spans="1:27" ht="12.75">
      <c r="A367" s="93"/>
      <c r="B367" s="95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>
      <c r="A368" s="93"/>
      <c r="B368" s="95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</row>
    <row r="369" spans="1:27" ht="12.75">
      <c r="A369" s="92"/>
      <c r="B369" s="14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</row>
    <row r="370" spans="1:28" ht="12.75">
      <c r="A370" s="92"/>
      <c r="B370" s="14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1"/>
    </row>
    <row r="371" spans="1:28" s="11" customFormat="1" ht="12.75">
      <c r="A371" s="92"/>
      <c r="B371" s="14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</row>
    <row r="372" spans="1:28" ht="12.75">
      <c r="A372" s="93"/>
      <c r="B372" s="95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</row>
    <row r="373" spans="1:27" s="11" customFormat="1" ht="12.75">
      <c r="A373" s="92"/>
      <c r="B373" s="14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1:28" s="11" customFormat="1" ht="12.75">
      <c r="A374" s="92"/>
      <c r="B374" s="14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</row>
    <row r="375" spans="1:28" ht="12.75">
      <c r="A375" s="92"/>
      <c r="B375" s="14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1"/>
    </row>
    <row r="376" spans="1:28" s="11" customFormat="1" ht="12.75">
      <c r="A376" s="92"/>
      <c r="B376" s="14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</row>
    <row r="377" spans="1:27" ht="12.75">
      <c r="A377" s="93"/>
      <c r="B377" s="95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</row>
    <row r="378" spans="1:27" ht="12.75">
      <c r="A378" s="92"/>
      <c r="B378" s="14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1:27" ht="12.75">
      <c r="A379" s="93"/>
      <c r="B379" s="95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>
      <c r="A380" s="93"/>
      <c r="B380" s="95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</row>
    <row r="381" spans="1:27" ht="12.75">
      <c r="A381" s="92"/>
      <c r="B381" s="14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</row>
    <row r="382" spans="1:27" ht="12.75">
      <c r="A382" s="93"/>
      <c r="B382" s="95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>
      <c r="A383" s="92"/>
      <c r="B383" s="14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 spans="1:27" ht="12.75">
      <c r="A384" s="92"/>
      <c r="B384" s="14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</row>
    <row r="385" spans="1:27" ht="12.75">
      <c r="A385" s="93"/>
      <c r="B385" s="14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</row>
    <row r="386" spans="1:27" ht="12.75">
      <c r="A386" s="93"/>
      <c r="B386" s="14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</row>
    <row r="387" spans="1:27" ht="12.75">
      <c r="A387" s="93"/>
      <c r="B387" s="14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</row>
    <row r="388" spans="1:27" ht="12.75">
      <c r="A388" s="93"/>
      <c r="B388" s="14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</row>
    <row r="389" spans="1:27" ht="12.75">
      <c r="A389" s="93"/>
      <c r="B389" s="14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</row>
    <row r="390" spans="1:27" ht="12.75">
      <c r="A390" s="93"/>
      <c r="B390" s="14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</row>
    <row r="391" spans="1:27" ht="12.75">
      <c r="A391" s="93"/>
      <c r="B391" s="14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</row>
    <row r="392" spans="1:27" ht="12.75">
      <c r="A392" s="93"/>
      <c r="B392" s="14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</row>
    <row r="393" spans="1:27" ht="12.75">
      <c r="A393" s="93"/>
      <c r="B393" s="14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</row>
    <row r="394" spans="1:27" ht="12.75">
      <c r="A394" s="93"/>
      <c r="B394" s="14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</row>
    <row r="395" spans="1:27" ht="12.75">
      <c r="A395" s="93"/>
      <c r="B395" s="14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</row>
    <row r="396" spans="1:27" ht="12.75">
      <c r="A396" s="93"/>
      <c r="B396" s="14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</row>
    <row r="397" spans="1:27" ht="12.75">
      <c r="A397" s="93"/>
      <c r="B397" s="14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</row>
    <row r="398" spans="1:27" ht="12.75">
      <c r="A398" s="93"/>
      <c r="B398" s="14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</row>
    <row r="399" spans="1:27" ht="12.75">
      <c r="A399" s="93"/>
      <c r="B399" s="14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</row>
    <row r="400" spans="1:27" ht="12.75">
      <c r="A400" s="93"/>
      <c r="B400" s="14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</row>
    <row r="401" spans="1:27" ht="12.75">
      <c r="A401" s="93"/>
      <c r="B401" s="14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</row>
    <row r="402" spans="1:27" ht="12.75">
      <c r="A402" s="93"/>
      <c r="B402" s="14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</row>
    <row r="403" spans="1:27" ht="12.75">
      <c r="A403" s="93"/>
      <c r="B403" s="14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</row>
    <row r="404" spans="1:27" ht="12.75">
      <c r="A404" s="93"/>
      <c r="B404" s="14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</row>
    <row r="405" spans="1:27" ht="12.75">
      <c r="A405" s="93"/>
      <c r="B405" s="14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</row>
    <row r="406" spans="1:27" ht="12.75">
      <c r="A406" s="93"/>
      <c r="B406" s="14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</row>
    <row r="407" spans="1:27" ht="12.75">
      <c r="A407" s="93"/>
      <c r="B407" s="14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</row>
    <row r="408" spans="1:27" ht="12.75">
      <c r="A408" s="93"/>
      <c r="B408" s="14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</row>
    <row r="409" spans="1:27" ht="12.75">
      <c r="A409" s="93"/>
      <c r="B409" s="14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</row>
    <row r="410" spans="1:27" ht="12.75">
      <c r="A410" s="93"/>
      <c r="B410" s="14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</row>
    <row r="411" spans="1:27" ht="12.75">
      <c r="A411" s="93"/>
      <c r="B411" s="14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</row>
    <row r="412" spans="1:27" ht="12.75">
      <c r="A412" s="93"/>
      <c r="B412" s="14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</row>
    <row r="413" spans="1:27" ht="12.75">
      <c r="A413" s="93"/>
      <c r="B413" s="14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</row>
    <row r="414" spans="1:27" ht="12.75">
      <c r="A414" s="93"/>
      <c r="B414" s="14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</row>
    <row r="415" spans="1:27" ht="12.75">
      <c r="A415" s="93"/>
      <c r="B415" s="14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</row>
    <row r="416" spans="1:27" ht="12.75">
      <c r="A416" s="93"/>
      <c r="B416" s="14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</row>
    <row r="417" spans="1:27" ht="12.75">
      <c r="A417" s="93"/>
      <c r="B417" s="14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</row>
    <row r="418" spans="1:27" ht="12.75">
      <c r="A418" s="93"/>
      <c r="B418" s="14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</row>
    <row r="419" spans="1:27" ht="12.75">
      <c r="A419" s="93"/>
      <c r="B419" s="14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</row>
    <row r="420" spans="1:27" ht="12.75">
      <c r="A420" s="93"/>
      <c r="B420" s="14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</row>
    <row r="421" spans="1:27" ht="12.75">
      <c r="A421" s="93"/>
      <c r="B421" s="14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</row>
    <row r="422" spans="1:27" ht="12.75">
      <c r="A422" s="93"/>
      <c r="B422" s="14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</row>
    <row r="423" spans="1:27" ht="12.75">
      <c r="A423" s="93"/>
      <c r="B423" s="14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</row>
    <row r="424" spans="1:27" ht="12.75">
      <c r="A424" s="93"/>
      <c r="B424" s="14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</row>
    <row r="425" spans="1:27" ht="12.75">
      <c r="A425" s="93"/>
      <c r="B425" s="14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</row>
    <row r="426" spans="1:27" ht="12.75">
      <c r="A426" s="93"/>
      <c r="B426" s="14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</row>
    <row r="427" spans="1:27" ht="12.75">
      <c r="A427" s="93"/>
      <c r="B427" s="14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</row>
    <row r="428" spans="1:27" ht="12.75">
      <c r="A428" s="93"/>
      <c r="B428" s="14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</row>
    <row r="429" spans="1:27" ht="12.75">
      <c r="A429" s="93"/>
      <c r="B429" s="14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</row>
    <row r="430" spans="1:27" ht="12.75">
      <c r="A430" s="93"/>
      <c r="B430" s="14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</row>
    <row r="431" spans="1:27" ht="12.75">
      <c r="A431" s="93"/>
      <c r="B431" s="14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</row>
    <row r="432" spans="1:27" ht="12.75">
      <c r="A432" s="93"/>
      <c r="B432" s="14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</row>
    <row r="433" spans="1:27" ht="12.75">
      <c r="A433" s="93"/>
      <c r="B433" s="14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</row>
    <row r="434" spans="1:27" ht="12.75">
      <c r="A434" s="93"/>
      <c r="B434" s="14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</row>
    <row r="435" spans="1:27" ht="12.75">
      <c r="A435" s="93"/>
      <c r="B435" s="14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</row>
    <row r="436" spans="1:27" ht="12.75">
      <c r="A436" s="93"/>
      <c r="B436" s="14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</row>
    <row r="437" spans="1:27" ht="12.75">
      <c r="A437" s="93"/>
      <c r="B437" s="14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</row>
    <row r="438" spans="1:27" ht="12.75">
      <c r="A438" s="93"/>
      <c r="B438" s="14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</row>
    <row r="439" spans="1:27" ht="12.75">
      <c r="A439" s="93"/>
      <c r="B439" s="14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</row>
    <row r="440" spans="1:27" ht="12.75">
      <c r="A440" s="93"/>
      <c r="B440" s="14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</row>
    <row r="441" spans="1:27" ht="12.75">
      <c r="A441" s="93"/>
      <c r="B441" s="14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</row>
    <row r="442" spans="1:27" ht="12.75">
      <c r="A442" s="93"/>
      <c r="B442" s="14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</row>
    <row r="443" spans="1:27" ht="12.75">
      <c r="A443" s="93"/>
      <c r="B443" s="14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</row>
    <row r="444" spans="1:27" ht="12.75">
      <c r="A444" s="93"/>
      <c r="B444" s="14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</row>
    <row r="445" spans="1:27" ht="12.75">
      <c r="A445" s="93"/>
      <c r="B445" s="14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</row>
    <row r="446" spans="1:27" ht="12.75">
      <c r="A446" s="93"/>
      <c r="B446" s="14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</row>
    <row r="447" spans="1:27" ht="12.75">
      <c r="A447" s="93"/>
      <c r="B447" s="14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</row>
    <row r="448" spans="1:27" ht="12.75">
      <c r="A448" s="93"/>
      <c r="B448" s="14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</row>
    <row r="449" spans="1:27" ht="12.75">
      <c r="A449" s="93"/>
      <c r="B449" s="14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</row>
    <row r="450" spans="1:27" ht="12.75">
      <c r="A450" s="93"/>
      <c r="B450" s="14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</row>
    <row r="451" spans="1:27" ht="12.75">
      <c r="A451" s="93"/>
      <c r="B451" s="14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</row>
    <row r="452" spans="1:27" ht="12.75">
      <c r="A452" s="93"/>
      <c r="B452" s="14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</row>
    <row r="453" spans="1:27" ht="12.75">
      <c r="A453" s="93"/>
      <c r="B453" s="14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</row>
    <row r="454" spans="1:27" ht="12.75">
      <c r="A454" s="93"/>
      <c r="B454" s="14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</row>
    <row r="455" spans="1:27" ht="12.75">
      <c r="A455" s="93"/>
      <c r="B455" s="14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</row>
    <row r="456" spans="1:27" ht="12.75">
      <c r="A456" s="93"/>
      <c r="B456" s="14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</row>
    <row r="457" spans="1:27" ht="12.75">
      <c r="A457" s="93"/>
      <c r="B457" s="14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</row>
    <row r="458" spans="1:27" ht="12.75">
      <c r="A458" s="93"/>
      <c r="B458" s="14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</row>
    <row r="459" spans="1:27" ht="12.75">
      <c r="A459" s="93"/>
      <c r="B459" s="14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</row>
    <row r="460" spans="1:27" ht="12.75">
      <c r="A460" s="93"/>
      <c r="B460" s="14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</row>
    <row r="461" spans="1:27" ht="12.75">
      <c r="A461" s="93"/>
      <c r="B461" s="14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</row>
    <row r="462" spans="1:27" ht="12.75">
      <c r="A462" s="93"/>
      <c r="B462" s="14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</row>
    <row r="463" spans="1:27" ht="12.75">
      <c r="A463" s="93"/>
      <c r="B463" s="14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</row>
    <row r="464" spans="1:27" ht="12.75">
      <c r="A464" s="93"/>
      <c r="B464" s="14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</row>
    <row r="465" spans="1:27" ht="12.75">
      <c r="A465" s="93"/>
      <c r="B465" s="14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</row>
    <row r="466" spans="1:27" ht="12.75">
      <c r="A466" s="93"/>
      <c r="B466" s="14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1:27" ht="12.75">
      <c r="A467" s="93"/>
      <c r="B467" s="14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</row>
    <row r="468" spans="1:27" ht="12.75">
      <c r="A468" s="93"/>
      <c r="B468" s="14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</row>
    <row r="469" spans="1:27" ht="12.75">
      <c r="A469" s="93"/>
      <c r="B469" s="14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</row>
    <row r="470" spans="1:27" ht="12.75">
      <c r="A470" s="93"/>
      <c r="B470" s="14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</row>
    <row r="471" spans="1:27" ht="12.75">
      <c r="A471" s="93"/>
      <c r="B471" s="14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</row>
    <row r="472" spans="1:27" ht="12.75">
      <c r="A472" s="93"/>
      <c r="B472" s="14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</row>
    <row r="473" spans="1:27" ht="12.75">
      <c r="A473" s="93"/>
      <c r="B473" s="14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</row>
    <row r="474" spans="1:27" ht="12.75">
      <c r="A474" s="93"/>
      <c r="B474" s="14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</row>
    <row r="475" spans="1:27" ht="12.75">
      <c r="A475" s="93"/>
      <c r="B475" s="14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</row>
    <row r="476" spans="1:27" ht="12.75">
      <c r="A476" s="93"/>
      <c r="B476" s="14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</row>
    <row r="477" spans="1:27" ht="12.75">
      <c r="A477" s="93"/>
      <c r="B477" s="14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</row>
    <row r="478" spans="1:27" ht="12.75">
      <c r="A478" s="93"/>
      <c r="B478" s="14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</row>
    <row r="479" spans="1:27" ht="12.75">
      <c r="A479" s="93"/>
      <c r="B479" s="14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</row>
    <row r="480" spans="1:27" ht="12.75">
      <c r="A480" s="93"/>
      <c r="B480" s="14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</row>
    <row r="481" spans="1:27" ht="12.75">
      <c r="A481" s="93"/>
      <c r="B481" s="14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</row>
    <row r="482" spans="1:27" ht="12.75">
      <c r="A482" s="93"/>
      <c r="B482" s="14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</row>
    <row r="483" spans="1:27" ht="12.75">
      <c r="A483" s="93"/>
      <c r="B483" s="14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</row>
    <row r="484" spans="1:27" ht="12.75">
      <c r="A484" s="93"/>
      <c r="B484" s="14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</row>
    <row r="485" spans="1:27" ht="12.75">
      <c r="A485" s="93"/>
      <c r="B485" s="14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</row>
    <row r="486" spans="1:27" ht="12.75">
      <c r="A486" s="93"/>
      <c r="B486" s="14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</row>
    <row r="487" spans="1:27" ht="12.75">
      <c r="A487" s="93"/>
      <c r="B487" s="14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</row>
    <row r="488" spans="1:27" ht="12.75">
      <c r="A488" s="93"/>
      <c r="B488" s="14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</row>
    <row r="489" spans="1:27" ht="12.75">
      <c r="A489" s="93"/>
      <c r="B489" s="14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</row>
    <row r="490" spans="1:27" ht="12.75">
      <c r="A490" s="93"/>
      <c r="B490" s="14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</row>
    <row r="491" spans="1:27" ht="12.75">
      <c r="A491" s="93"/>
      <c r="B491" s="14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</row>
    <row r="492" spans="1:27" ht="12.75">
      <c r="A492" s="93"/>
      <c r="B492" s="14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</row>
    <row r="493" spans="1:27" ht="12.75">
      <c r="A493" s="93"/>
      <c r="B493" s="14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</row>
    <row r="494" spans="1:27" ht="12.75">
      <c r="A494" s="93"/>
      <c r="B494" s="14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</row>
    <row r="495" spans="1:27" ht="12.75">
      <c r="A495" s="93"/>
      <c r="B495" s="14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</row>
    <row r="496" spans="1:27" ht="12.75">
      <c r="A496" s="93"/>
      <c r="B496" s="14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</row>
    <row r="497" spans="1:27" ht="12.75">
      <c r="A497" s="93"/>
      <c r="B497" s="14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</row>
    <row r="498" spans="1:27" ht="12.75">
      <c r="A498" s="93"/>
      <c r="B498" s="14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 spans="1:27" ht="12.75">
      <c r="A499" s="93"/>
      <c r="B499" s="14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</row>
    <row r="500" spans="1:27" ht="12.75">
      <c r="A500" s="93"/>
      <c r="B500" s="14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</row>
    <row r="501" spans="1:27" ht="12.75">
      <c r="A501" s="93"/>
      <c r="B501" s="14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</row>
    <row r="502" spans="1:27" ht="12.75">
      <c r="A502" s="93"/>
      <c r="B502" s="14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1:27" ht="12.75">
      <c r="A503" s="93"/>
      <c r="B503" s="14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</row>
    <row r="504" spans="1:27" ht="12.75">
      <c r="A504" s="93"/>
      <c r="B504" s="14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</row>
    <row r="505" spans="1:27" ht="12.75">
      <c r="A505" s="93"/>
      <c r="B505" s="14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</row>
    <row r="506" spans="1:27" ht="12.75">
      <c r="A506" s="93"/>
      <c r="B506" s="14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</row>
    <row r="507" spans="1:27" ht="12.75">
      <c r="A507" s="93"/>
      <c r="B507" s="14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</row>
    <row r="508" spans="1:27" ht="12.75">
      <c r="A508" s="93"/>
      <c r="B508" s="14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1:27" ht="12.75">
      <c r="A509" s="93"/>
      <c r="B509" s="14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</row>
    <row r="510" spans="1:27" ht="12.75">
      <c r="A510" s="93"/>
      <c r="B510" s="14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1:27" ht="12.75">
      <c r="A511" s="93"/>
      <c r="B511" s="14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</row>
    <row r="512" spans="1:27" ht="12.75">
      <c r="A512" s="93"/>
      <c r="B512" s="14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 spans="1:27" ht="12.75">
      <c r="A513" s="93"/>
      <c r="B513" s="14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</row>
    <row r="514" spans="1:27" ht="12.75">
      <c r="A514" s="93"/>
      <c r="B514" s="14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</row>
    <row r="515" spans="1:27" ht="12.75">
      <c r="A515" s="93"/>
      <c r="B515" s="14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</row>
    <row r="516" spans="1:27" ht="12.75">
      <c r="A516" s="93"/>
      <c r="B516" s="14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</row>
    <row r="517" spans="1:27" ht="12.75">
      <c r="A517" s="93"/>
      <c r="B517" s="14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</row>
    <row r="518" spans="1:27" ht="12.75">
      <c r="A518" s="93"/>
      <c r="B518" s="14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 spans="1:27" ht="12.75">
      <c r="A519" s="93"/>
      <c r="B519" s="14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</row>
    <row r="520" spans="1:27" ht="12.75">
      <c r="A520" s="93"/>
      <c r="B520" s="14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</row>
    <row r="521" spans="1:27" ht="12.75">
      <c r="A521" s="93"/>
      <c r="B521" s="14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</row>
    <row r="522" spans="1:27" ht="12.75">
      <c r="A522" s="93"/>
      <c r="B522" s="14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</row>
    <row r="523" spans="1:27" ht="12.75">
      <c r="A523" s="93"/>
      <c r="B523" s="14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</row>
    <row r="524" spans="1:27" ht="12.75">
      <c r="A524" s="93"/>
      <c r="B524" s="14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</row>
    <row r="525" spans="1:27" ht="12.75">
      <c r="A525" s="93"/>
      <c r="B525" s="14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</row>
    <row r="526" spans="1:27" ht="12.75">
      <c r="A526" s="93"/>
      <c r="B526" s="14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</row>
    <row r="527" spans="1:27" ht="12.75">
      <c r="A527" s="93"/>
      <c r="B527" s="14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</row>
    <row r="528" spans="1:27" ht="12.75">
      <c r="A528" s="93"/>
      <c r="B528" s="14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1:27" ht="12.75">
      <c r="A529" s="93"/>
      <c r="B529" s="14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</row>
    <row r="530" spans="1:27" ht="12.75">
      <c r="A530" s="93"/>
      <c r="B530" s="14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1:27" ht="12.75">
      <c r="A531" s="93"/>
      <c r="B531" s="14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</row>
    <row r="532" spans="1:27" ht="12.75">
      <c r="A532" s="93"/>
      <c r="B532" s="14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</row>
    <row r="533" spans="1:27" ht="12.75">
      <c r="A533" s="93"/>
      <c r="B533" s="14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</row>
    <row r="534" spans="1:27" ht="12.75">
      <c r="A534" s="93"/>
      <c r="B534" s="14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1:27" ht="12.75">
      <c r="A535" s="93"/>
      <c r="B535" s="14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</row>
    <row r="536" spans="1:27" ht="12.75">
      <c r="A536" s="93"/>
      <c r="B536" s="14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</row>
    <row r="537" spans="1:27" ht="12.75">
      <c r="A537" s="93"/>
      <c r="B537" s="14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</row>
    <row r="538" spans="1:27" ht="12.75">
      <c r="A538" s="93"/>
      <c r="B538" s="14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</row>
    <row r="539" spans="1:27" ht="12.75">
      <c r="A539" s="93"/>
      <c r="B539" s="14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</row>
    <row r="540" spans="1:27" ht="12.75">
      <c r="A540" s="93"/>
      <c r="B540" s="14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1:27" ht="12.75">
      <c r="A541" s="93"/>
      <c r="B541" s="14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</row>
    <row r="542" spans="1:27" ht="12.75">
      <c r="A542" s="93"/>
      <c r="B542" s="14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</row>
    <row r="543" spans="1:27" ht="12.75">
      <c r="A543" s="93"/>
      <c r="B543" s="14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</row>
    <row r="544" spans="1:27" ht="12.75">
      <c r="A544" s="93"/>
      <c r="B544" s="14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</row>
    <row r="545" spans="1:27" ht="12.75">
      <c r="A545" s="93"/>
      <c r="B545" s="14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</row>
    <row r="546" spans="1:27" ht="12.75">
      <c r="A546" s="93"/>
      <c r="B546" s="14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</row>
    <row r="547" spans="1:27" ht="12.75">
      <c r="A547" s="93"/>
      <c r="B547" s="14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</row>
    <row r="548" spans="1:27" ht="12.75">
      <c r="A548" s="93"/>
      <c r="B548" s="14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</row>
    <row r="549" spans="1:27" ht="12.75">
      <c r="A549" s="93"/>
      <c r="B549" s="14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</row>
    <row r="550" spans="1:27" ht="12.75">
      <c r="A550" s="93"/>
      <c r="B550" s="14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</row>
    <row r="551" spans="1:27" ht="12.75">
      <c r="A551" s="93"/>
      <c r="B551" s="14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</row>
    <row r="552" spans="1:27" ht="12.75">
      <c r="A552" s="93"/>
      <c r="B552" s="14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</row>
    <row r="553" spans="1:27" ht="12.75">
      <c r="A553" s="93"/>
      <c r="B553" s="14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</row>
    <row r="554" spans="1:27" ht="12.75">
      <c r="A554" s="93"/>
      <c r="B554" s="14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</row>
    <row r="555" spans="1:27" ht="12.75">
      <c r="A555" s="93"/>
      <c r="B555" s="14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</row>
    <row r="556" spans="1:27" ht="12.75">
      <c r="A556" s="93"/>
      <c r="B556" s="14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</row>
    <row r="557" spans="1:27" ht="12.75">
      <c r="A557" s="93"/>
      <c r="B557" s="14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</row>
    <row r="558" spans="1:27" ht="12.75">
      <c r="A558" s="93"/>
      <c r="B558" s="14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</row>
    <row r="559" spans="1:27" ht="12.75">
      <c r="A559" s="93"/>
      <c r="B559" s="14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</row>
    <row r="560" spans="1:27" ht="12.75">
      <c r="A560" s="93"/>
      <c r="B560" s="14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</row>
    <row r="561" spans="1:27" ht="12.75">
      <c r="A561" s="93"/>
      <c r="B561" s="14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</row>
    <row r="562" spans="1:27" ht="12.75">
      <c r="A562" s="93"/>
      <c r="B562" s="14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</row>
    <row r="563" spans="1:27" ht="12.75">
      <c r="A563" s="93"/>
      <c r="B563" s="14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</row>
    <row r="564" spans="1:27" ht="12.75">
      <c r="A564" s="93"/>
      <c r="B564" s="14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</row>
    <row r="565" spans="1:27" ht="12.75">
      <c r="A565" s="93"/>
      <c r="B565" s="14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</row>
    <row r="566" spans="1:27" ht="12.75">
      <c r="A566" s="93"/>
      <c r="B566" s="14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</row>
    <row r="567" spans="1:27" ht="12.75">
      <c r="A567" s="93"/>
      <c r="B567" s="14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</row>
    <row r="568" spans="1:27" ht="12.75">
      <c r="A568" s="93"/>
      <c r="B568" s="14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</row>
    <row r="569" spans="1:27" ht="12.75">
      <c r="A569" s="93"/>
      <c r="B569" s="14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</row>
    <row r="570" spans="1:27" ht="12.75">
      <c r="A570" s="93"/>
      <c r="B570" s="14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</row>
    <row r="571" spans="1:27" ht="12.75">
      <c r="A571" s="93"/>
      <c r="B571" s="14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</row>
    <row r="572" spans="1:27" ht="12.75">
      <c r="A572" s="93"/>
      <c r="B572" s="14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</row>
    <row r="573" spans="1:27" ht="12.75">
      <c r="A573" s="93"/>
      <c r="B573" s="14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</row>
    <row r="574" spans="1:27" ht="12.75">
      <c r="A574" s="93"/>
      <c r="B574" s="14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</row>
    <row r="575" spans="1:27" ht="12.75">
      <c r="A575" s="93"/>
      <c r="B575" s="14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</row>
    <row r="576" spans="1:27" ht="12.75">
      <c r="A576" s="93"/>
      <c r="B576" s="14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</row>
    <row r="577" spans="1:27" ht="12.75">
      <c r="A577" s="93"/>
      <c r="B577" s="14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</row>
    <row r="578" spans="1:27" ht="12.75">
      <c r="A578" s="93"/>
      <c r="B578" s="14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</row>
    <row r="579" spans="1:27" ht="12.75">
      <c r="A579" s="93"/>
      <c r="B579" s="14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</row>
    <row r="580" spans="1:27" ht="12.75">
      <c r="A580" s="93"/>
      <c r="B580" s="14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</row>
    <row r="581" spans="1:27" ht="12.75">
      <c r="A581" s="93"/>
      <c r="B581" s="14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</row>
    <row r="582" spans="1:27" ht="12.75">
      <c r="A582" s="93"/>
      <c r="B582" s="14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</row>
    <row r="583" spans="1:27" ht="12.75">
      <c r="A583" s="93"/>
      <c r="B583" s="14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</row>
    <row r="584" spans="1:27" ht="12.75">
      <c r="A584" s="93"/>
      <c r="B584" s="14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</row>
    <row r="585" spans="1:27" ht="12.75">
      <c r="A585" s="93"/>
      <c r="B585" s="14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</row>
    <row r="586" spans="1:27" ht="12.75">
      <c r="A586" s="93"/>
      <c r="B586" s="14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</row>
    <row r="587" spans="1:27" ht="12.75">
      <c r="A587" s="93"/>
      <c r="B587" s="14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</row>
    <row r="588" spans="1:27" ht="12.75">
      <c r="A588" s="93"/>
      <c r="B588" s="14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</row>
    <row r="589" spans="1:27" ht="12.75">
      <c r="A589" s="93"/>
      <c r="B589" s="14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</row>
    <row r="590" spans="1:27" ht="12.75">
      <c r="A590" s="93"/>
      <c r="B590" s="14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</row>
    <row r="591" spans="1:27" ht="12.75">
      <c r="A591" s="93"/>
      <c r="B591" s="14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</row>
    <row r="592" spans="1:27" ht="12.75">
      <c r="A592" s="93"/>
      <c r="B592" s="14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</row>
    <row r="593" spans="1:27" ht="12.75">
      <c r="A593" s="93"/>
      <c r="B593" s="14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</row>
    <row r="594" spans="1:27" ht="12.75">
      <c r="A594" s="93"/>
      <c r="B594" s="14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</row>
    <row r="595" spans="1:27" ht="12.75">
      <c r="A595" s="93"/>
      <c r="B595" s="14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</row>
    <row r="596" spans="1:27" ht="12.75">
      <c r="A596" s="93"/>
      <c r="B596" s="14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</row>
    <row r="597" spans="1:27" ht="12.75">
      <c r="A597" s="93"/>
      <c r="B597" s="14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</row>
    <row r="598" spans="1:27" ht="12.75">
      <c r="A598" s="93"/>
      <c r="B598" s="14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</row>
    <row r="599" spans="1:27" ht="12.75">
      <c r="A599" s="93"/>
      <c r="B599" s="14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</row>
    <row r="600" spans="1:27" ht="12.75">
      <c r="A600" s="93"/>
      <c r="B600" s="14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</row>
    <row r="601" spans="1:27" ht="12.75">
      <c r="A601" s="93"/>
      <c r="B601" s="14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</row>
    <row r="602" spans="1:27" ht="12.75">
      <c r="A602" s="93"/>
      <c r="B602" s="14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</row>
    <row r="603" spans="1:27" ht="12.75">
      <c r="A603" s="93"/>
      <c r="B603" s="14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</row>
    <row r="604" spans="1:27" ht="12.75">
      <c r="A604" s="93"/>
      <c r="B604" s="14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</row>
    <row r="605" spans="1:27" ht="12.75">
      <c r="A605" s="93"/>
      <c r="B605" s="14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</row>
    <row r="606" spans="1:27" ht="12.75">
      <c r="A606" s="93"/>
      <c r="B606" s="14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</row>
    <row r="607" spans="1:27" ht="12.75">
      <c r="A607" s="93"/>
      <c r="B607" s="14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</row>
    <row r="608" spans="1:27" ht="12.75">
      <c r="A608" s="93"/>
      <c r="B608" s="14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</row>
    <row r="609" spans="1:27" ht="12.75">
      <c r="A609" s="93"/>
      <c r="B609" s="14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</row>
    <row r="610" spans="1:27" ht="12.75">
      <c r="A610" s="93"/>
      <c r="B610" s="14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</row>
    <row r="611" spans="1:27" ht="12.75">
      <c r="A611" s="93"/>
      <c r="B611" s="14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</row>
    <row r="612" spans="1:27" ht="12.75">
      <c r="A612" s="93"/>
      <c r="B612" s="14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</row>
    <row r="613" spans="1:27" ht="12.75">
      <c r="A613" s="93"/>
      <c r="B613" s="14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</row>
    <row r="614" spans="1:27" ht="12.75">
      <c r="A614" s="93"/>
      <c r="B614" s="14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</row>
    <row r="615" spans="1:27" ht="12.75">
      <c r="A615" s="93"/>
      <c r="B615" s="14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</row>
    <row r="616" spans="1:27" ht="12.75">
      <c r="A616" s="93"/>
      <c r="B616" s="14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</row>
    <row r="617" spans="1:27" ht="12.75">
      <c r="A617" s="93"/>
      <c r="B617" s="14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</row>
    <row r="618" spans="1:27" ht="12.75">
      <c r="A618" s="93"/>
      <c r="B618" s="14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</row>
    <row r="619" spans="1:27" ht="12.75">
      <c r="A619" s="93"/>
      <c r="B619" s="14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</row>
    <row r="620" spans="1:27" ht="12.75">
      <c r="A620" s="93"/>
      <c r="B620" s="14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</row>
    <row r="621" spans="1:27" ht="12.75">
      <c r="A621" s="93"/>
      <c r="B621" s="14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</row>
    <row r="622" spans="1:27" ht="12.75">
      <c r="A622" s="93"/>
      <c r="B622" s="14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</row>
    <row r="623" spans="1:27" ht="12.75">
      <c r="A623" s="93"/>
      <c r="B623" s="14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</row>
    <row r="624" spans="1:27" ht="12.75">
      <c r="A624" s="93"/>
      <c r="B624" s="14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</row>
    <row r="625" spans="1:27" ht="12.75">
      <c r="A625" s="93"/>
      <c r="B625" s="14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</row>
    <row r="626" spans="1:27" ht="12.75">
      <c r="A626" s="93"/>
      <c r="B626" s="14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</row>
    <row r="627" spans="1:27" ht="12.75">
      <c r="A627" s="93"/>
      <c r="B627" s="14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</row>
    <row r="628" spans="1:27" ht="12.75">
      <c r="A628" s="93"/>
      <c r="B628" s="14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</row>
    <row r="629" spans="1:27" ht="12.75">
      <c r="A629" s="93"/>
      <c r="B629" s="14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</row>
    <row r="630" spans="1:27" ht="12.75">
      <c r="A630" s="93"/>
      <c r="B630" s="14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</row>
    <row r="631" spans="1:27" ht="12.75">
      <c r="A631" s="93"/>
      <c r="B631" s="14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</row>
    <row r="632" spans="1:27" ht="12.75">
      <c r="A632" s="93"/>
      <c r="B632" s="14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</row>
    <row r="633" spans="1:27" ht="12.75">
      <c r="A633" s="93"/>
      <c r="B633" s="14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</row>
    <row r="634" spans="1:27" ht="12.75">
      <c r="A634" s="93"/>
      <c r="B634" s="14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</row>
    <row r="635" spans="1:27" ht="12.75">
      <c r="A635" s="93"/>
      <c r="B635" s="14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</row>
    <row r="636" spans="1:27" ht="12.75">
      <c r="A636" s="93"/>
      <c r="B636" s="14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</row>
    <row r="637" spans="1:27" ht="12.75">
      <c r="A637" s="93"/>
      <c r="B637" s="14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</row>
    <row r="638" spans="1:27" ht="12.75">
      <c r="A638" s="93"/>
      <c r="B638" s="14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</row>
    <row r="639" spans="1:27" ht="12.75">
      <c r="A639" s="93"/>
      <c r="B639" s="14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</row>
    <row r="640" spans="1:27" ht="12.75">
      <c r="A640" s="93"/>
      <c r="B640" s="14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</row>
    <row r="641" spans="1:27" ht="12.75">
      <c r="A641" s="93"/>
      <c r="B641" s="14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</row>
    <row r="642" spans="1:27" ht="12.75">
      <c r="A642" s="93"/>
      <c r="B642" s="14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</row>
    <row r="643" spans="1:27" ht="12.75">
      <c r="A643" s="93"/>
      <c r="B643" s="14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</row>
    <row r="644" spans="1:27" ht="12.75">
      <c r="A644" s="93"/>
      <c r="B644" s="14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</row>
    <row r="645" spans="1:27" ht="12.75">
      <c r="A645" s="93"/>
      <c r="B645" s="14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</row>
    <row r="646" spans="1:27" ht="12.75">
      <c r="A646" s="93"/>
      <c r="B646" s="14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</row>
    <row r="647" spans="1:27" ht="12.75">
      <c r="A647" s="93"/>
      <c r="B647" s="14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</row>
    <row r="648" spans="1:27" ht="12.75">
      <c r="A648" s="93"/>
      <c r="B648" s="14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</row>
    <row r="649" spans="1:27" ht="12.75">
      <c r="A649" s="93"/>
      <c r="B649" s="14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</row>
    <row r="650" spans="1:27" ht="12.75">
      <c r="A650" s="93"/>
      <c r="B650" s="14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</row>
    <row r="651" spans="1:27" ht="12.75">
      <c r="A651" s="93"/>
      <c r="B651" s="14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</row>
    <row r="652" spans="1:27" ht="12.75">
      <c r="A652" s="93"/>
      <c r="B652" s="14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</row>
    <row r="653" spans="1:27" ht="12.75">
      <c r="A653" s="93"/>
      <c r="B653" s="14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</row>
    <row r="654" spans="1:27" ht="12.75">
      <c r="A654" s="93"/>
      <c r="B654" s="14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</row>
    <row r="655" spans="1:27" ht="12.75">
      <c r="A655" s="93"/>
      <c r="B655" s="14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</row>
    <row r="656" spans="1:27" ht="12.75">
      <c r="A656" s="93"/>
      <c r="B656" s="14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</row>
    <row r="657" spans="1:27" ht="12.75">
      <c r="A657" s="93"/>
      <c r="B657" s="14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</row>
    <row r="658" spans="1:27" ht="12.75">
      <c r="A658" s="93"/>
      <c r="B658" s="14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</row>
    <row r="659" spans="1:27" ht="12.75">
      <c r="A659" s="93"/>
      <c r="B659" s="14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</row>
    <row r="660" spans="1:27" ht="12.75">
      <c r="A660" s="93"/>
      <c r="B660" s="14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</row>
    <row r="661" spans="1:27" ht="12.75">
      <c r="A661" s="93"/>
      <c r="B661" s="14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</row>
    <row r="662" spans="1:27" ht="12.75">
      <c r="A662" s="93"/>
      <c r="B662" s="14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</row>
    <row r="663" spans="1:27" ht="12.75">
      <c r="A663" s="93"/>
      <c r="B663" s="14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</row>
    <row r="664" spans="1:27" ht="12.75">
      <c r="A664" s="93"/>
      <c r="B664" s="14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</row>
    <row r="665" spans="1:27" ht="12.75">
      <c r="A665" s="93"/>
      <c r="B665" s="14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</row>
    <row r="666" spans="1:27" ht="12.75">
      <c r="A666" s="93"/>
      <c r="B666" s="14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</row>
    <row r="667" spans="1:27" ht="12.75">
      <c r="A667" s="93"/>
      <c r="B667" s="14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</row>
    <row r="668" spans="1:27" ht="12.75">
      <c r="A668" s="93"/>
      <c r="B668" s="14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</row>
    <row r="669" spans="1:27" ht="12.75">
      <c r="A669" s="93"/>
      <c r="B669" s="14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</row>
    <row r="670" spans="1:27" ht="12.75">
      <c r="A670" s="93"/>
      <c r="B670" s="14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</row>
    <row r="671" spans="1:27" ht="12.75">
      <c r="A671" s="93"/>
      <c r="B671" s="14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</row>
  </sheetData>
  <sheetProtection/>
  <mergeCells count="32">
    <mergeCell ref="A1:AA1"/>
    <mergeCell ref="B4:C4"/>
    <mergeCell ref="B9:U9"/>
    <mergeCell ref="B11:F11"/>
    <mergeCell ref="B26:AA26"/>
    <mergeCell ref="B88:F88"/>
    <mergeCell ref="A105:B105"/>
    <mergeCell ref="B108:I108"/>
    <mergeCell ref="B109:I109"/>
    <mergeCell ref="B111:F111"/>
    <mergeCell ref="A126:B126"/>
    <mergeCell ref="B178:I178"/>
    <mergeCell ref="B131:I131"/>
    <mergeCell ref="B132:I132"/>
    <mergeCell ref="B134:F134"/>
    <mergeCell ref="A153:B153"/>
    <mergeCell ref="B179:I179"/>
    <mergeCell ref="B195:I195"/>
    <mergeCell ref="B196:I196"/>
    <mergeCell ref="B221:AA221"/>
    <mergeCell ref="B233:AA233"/>
    <mergeCell ref="B234:AA234"/>
    <mergeCell ref="A173:B173"/>
    <mergeCell ref="B158:I158"/>
    <mergeCell ref="B159:I159"/>
    <mergeCell ref="B161:F161"/>
    <mergeCell ref="A276:B276"/>
    <mergeCell ref="Z236:AA236"/>
    <mergeCell ref="B241:F241"/>
    <mergeCell ref="A254:B254"/>
    <mergeCell ref="B259:C259"/>
    <mergeCell ref="B260:F2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78"/>
  <sheetViews>
    <sheetView zoomScalePageLayoutView="0" workbookViewId="0" topLeftCell="A175">
      <selection activeCell="V16" sqref="V16:V17"/>
    </sheetView>
  </sheetViews>
  <sheetFormatPr defaultColWidth="11.421875" defaultRowHeight="12.75"/>
  <cols>
    <col min="1" max="1" width="11.421875" style="94" bestFit="1" customWidth="1"/>
    <col min="2" max="2" width="35.421875" style="96" customWidth="1"/>
    <col min="3" max="3" width="12.7109375" style="2" customWidth="1"/>
    <col min="4" max="4" width="11.57421875" style="2" customWidth="1"/>
    <col min="5" max="5" width="11.421875" style="2" customWidth="1"/>
    <col min="6" max="6" width="10.8515625" style="105" customWidth="1"/>
    <col min="7" max="7" width="11.28125" style="105" customWidth="1"/>
    <col min="8" max="8" width="10.8515625" style="105" customWidth="1"/>
    <col min="9" max="9" width="9.28125" style="2" customWidth="1"/>
    <col min="10" max="11" width="7.00390625" style="2" customWidth="1"/>
    <col min="12" max="12" width="12.421875" style="2" bestFit="1" customWidth="1"/>
    <col min="13" max="13" width="12.7109375" style="2" customWidth="1"/>
    <col min="14" max="16384" width="11.421875" style="10" customWidth="1"/>
  </cols>
  <sheetData>
    <row r="1" spans="1:13" ht="20.25" customHeight="1">
      <c r="A1" s="236" t="s">
        <v>28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s="11" customFormat="1" ht="57.75">
      <c r="A2" s="157" t="s">
        <v>29</v>
      </c>
      <c r="B2" s="156" t="s">
        <v>30</v>
      </c>
      <c r="C2" s="157" t="s">
        <v>175</v>
      </c>
      <c r="D2" s="157" t="s">
        <v>176</v>
      </c>
      <c r="E2" s="157" t="s">
        <v>177</v>
      </c>
      <c r="F2" s="158" t="s">
        <v>145</v>
      </c>
      <c r="G2" s="158" t="s">
        <v>178</v>
      </c>
      <c r="H2" s="158" t="s">
        <v>179</v>
      </c>
      <c r="I2" s="157" t="s">
        <v>180</v>
      </c>
      <c r="J2" s="159" t="s">
        <v>22</v>
      </c>
      <c r="K2" s="159" t="s">
        <v>23</v>
      </c>
      <c r="L2" s="157" t="s">
        <v>46</v>
      </c>
      <c r="M2" s="157" t="s">
        <v>91</v>
      </c>
    </row>
    <row r="3" spans="1:13" ht="12.75">
      <c r="A3" s="93"/>
      <c r="B3" s="1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3" s="11" customFormat="1" ht="12.75">
      <c r="A4" s="93"/>
      <c r="B4" s="184" t="s">
        <v>103</v>
      </c>
      <c r="C4"/>
    </row>
    <row r="5" spans="1:13" ht="12.75">
      <c r="A5" s="93"/>
      <c r="B5" s="95" t="s">
        <v>119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.75">
      <c r="A6" s="93"/>
      <c r="B6" s="95" t="s">
        <v>120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93"/>
      <c r="B7" s="1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2.75">
      <c r="A8" s="93"/>
      <c r="B8" s="14" t="s">
        <v>87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>
      <c r="A9" s="93"/>
      <c r="B9" s="223" t="s">
        <v>88</v>
      </c>
      <c r="C9" s="224"/>
      <c r="D9" s="224"/>
      <c r="E9" s="224"/>
      <c r="F9" s="224"/>
      <c r="G9" s="224"/>
      <c r="H9" s="224"/>
      <c r="I9"/>
      <c r="J9" s="10"/>
      <c r="K9" s="10"/>
      <c r="L9" s="10"/>
      <c r="M9" s="10"/>
    </row>
    <row r="10" spans="1:2" s="11" customFormat="1" ht="12.75">
      <c r="A10" s="93"/>
      <c r="B10" s="107"/>
    </row>
    <row r="11" spans="1:13" s="11" customFormat="1" ht="12.75" customHeight="1">
      <c r="A11" s="139" t="s">
        <v>89</v>
      </c>
      <c r="B11" s="225" t="s">
        <v>113</v>
      </c>
      <c r="C11" s="226"/>
      <c r="D11" s="183"/>
      <c r="E11" s="182"/>
      <c r="F11" s="182"/>
      <c r="G11" s="182"/>
      <c r="H11" s="182"/>
      <c r="I11" s="182"/>
      <c r="J11" s="182"/>
      <c r="K11" s="182"/>
      <c r="L11" s="182"/>
      <c r="M11" s="182"/>
    </row>
    <row r="12" spans="1:13" s="11" customFormat="1" ht="12.75">
      <c r="A12" s="125">
        <v>3</v>
      </c>
      <c r="B12" s="126" t="s">
        <v>32</v>
      </c>
      <c r="C12" s="127">
        <f aca="true" t="shared" si="0" ref="C12:C20">D12+E12+F12+G12+H12+I12</f>
        <v>8988288</v>
      </c>
      <c r="D12" s="127">
        <f>D13+D21</f>
        <v>8869644</v>
      </c>
      <c r="E12" s="127"/>
      <c r="F12" s="127"/>
      <c r="G12" s="127"/>
      <c r="H12" s="127">
        <f>H13+H21</f>
        <v>118644</v>
      </c>
      <c r="I12" s="127"/>
      <c r="J12" s="127"/>
      <c r="K12" s="127"/>
      <c r="L12" s="127">
        <f aca="true" t="shared" si="1" ref="L12:L23">C12</f>
        <v>8988288</v>
      </c>
      <c r="M12" s="127">
        <f aca="true" t="shared" si="2" ref="M12:M23">L12</f>
        <v>8988288</v>
      </c>
    </row>
    <row r="13" spans="1:13" s="11" customFormat="1" ht="12.75">
      <c r="A13" s="129">
        <v>31</v>
      </c>
      <c r="B13" s="130" t="s">
        <v>33</v>
      </c>
      <c r="C13" s="131">
        <f t="shared" si="0"/>
        <v>8433849</v>
      </c>
      <c r="D13" s="131">
        <f>D14+D16+D18</f>
        <v>8324644</v>
      </c>
      <c r="E13" s="131"/>
      <c r="F13" s="131"/>
      <c r="G13" s="131"/>
      <c r="H13" s="131">
        <f>H14+H16+H18</f>
        <v>109205</v>
      </c>
      <c r="I13" s="131"/>
      <c r="J13" s="131"/>
      <c r="K13" s="131"/>
      <c r="L13" s="131">
        <f t="shared" si="1"/>
        <v>8433849</v>
      </c>
      <c r="M13" s="131">
        <f t="shared" si="2"/>
        <v>8433849</v>
      </c>
    </row>
    <row r="14" spans="1:13" ht="12.75">
      <c r="A14" s="152">
        <v>311</v>
      </c>
      <c r="B14" s="110" t="s">
        <v>34</v>
      </c>
      <c r="C14" s="128">
        <f t="shared" si="0"/>
        <v>7043099</v>
      </c>
      <c r="D14" s="128">
        <f>D15</f>
        <v>6950000</v>
      </c>
      <c r="E14" s="128"/>
      <c r="F14" s="128"/>
      <c r="G14" s="128"/>
      <c r="H14" s="128">
        <f>H15</f>
        <v>93099</v>
      </c>
      <c r="I14" s="128"/>
      <c r="J14" s="128"/>
      <c r="K14" s="128"/>
      <c r="L14" s="128">
        <f t="shared" si="1"/>
        <v>7043099</v>
      </c>
      <c r="M14" s="128">
        <f t="shared" si="2"/>
        <v>7043099</v>
      </c>
    </row>
    <row r="15" spans="1:13" ht="12.75">
      <c r="A15" s="108">
        <v>3111</v>
      </c>
      <c r="B15" s="109" t="s">
        <v>70</v>
      </c>
      <c r="C15" s="112">
        <f t="shared" si="0"/>
        <v>7043099</v>
      </c>
      <c r="D15" s="112">
        <v>6950000</v>
      </c>
      <c r="E15" s="112"/>
      <c r="F15" s="112"/>
      <c r="G15" s="112"/>
      <c r="H15" s="112">
        <v>93099</v>
      </c>
      <c r="I15" s="112"/>
      <c r="J15" s="112"/>
      <c r="K15" s="112"/>
      <c r="L15" s="163">
        <f t="shared" si="1"/>
        <v>7043099</v>
      </c>
      <c r="M15" s="111">
        <f t="shared" si="2"/>
        <v>7043099</v>
      </c>
    </row>
    <row r="16" spans="1:13" ht="12.75">
      <c r="A16" s="152">
        <v>312</v>
      </c>
      <c r="B16" s="110" t="s">
        <v>35</v>
      </c>
      <c r="C16" s="128">
        <f t="shared" si="0"/>
        <v>180000</v>
      </c>
      <c r="D16" s="128">
        <f>SUM(D17)</f>
        <v>180000</v>
      </c>
      <c r="E16" s="128"/>
      <c r="F16" s="128"/>
      <c r="G16" s="128"/>
      <c r="H16" s="128"/>
      <c r="I16" s="128"/>
      <c r="J16" s="128"/>
      <c r="K16" s="128"/>
      <c r="L16" s="128">
        <f t="shared" si="1"/>
        <v>180000</v>
      </c>
      <c r="M16" s="128">
        <f t="shared" si="2"/>
        <v>180000</v>
      </c>
    </row>
    <row r="17" spans="1:13" ht="12.75">
      <c r="A17" s="108">
        <v>3121</v>
      </c>
      <c r="B17" s="109" t="s">
        <v>35</v>
      </c>
      <c r="C17" s="112">
        <f t="shared" si="0"/>
        <v>180000</v>
      </c>
      <c r="D17" s="112">
        <v>180000</v>
      </c>
      <c r="E17" s="112"/>
      <c r="F17" s="112"/>
      <c r="G17" s="112"/>
      <c r="H17" s="112"/>
      <c r="I17" s="112"/>
      <c r="J17" s="112"/>
      <c r="K17" s="112"/>
      <c r="L17" s="163">
        <f t="shared" si="1"/>
        <v>180000</v>
      </c>
      <c r="M17" s="111">
        <f t="shared" si="2"/>
        <v>180000</v>
      </c>
    </row>
    <row r="18" spans="1:13" ht="12.75">
      <c r="A18" s="152">
        <v>313</v>
      </c>
      <c r="B18" s="110" t="s">
        <v>36</v>
      </c>
      <c r="C18" s="128">
        <f t="shared" si="0"/>
        <v>1210750</v>
      </c>
      <c r="D18" s="128">
        <f>SUM(D19:D20)</f>
        <v>1194644</v>
      </c>
      <c r="E18" s="128"/>
      <c r="F18" s="128"/>
      <c r="G18" s="128"/>
      <c r="H18" s="128">
        <f>H19+H20</f>
        <v>16106</v>
      </c>
      <c r="I18" s="128"/>
      <c r="J18" s="128"/>
      <c r="K18" s="128"/>
      <c r="L18" s="128">
        <f t="shared" si="1"/>
        <v>1210750</v>
      </c>
      <c r="M18" s="128">
        <f t="shared" si="2"/>
        <v>1210750</v>
      </c>
    </row>
    <row r="19" spans="1:13" ht="12.75">
      <c r="A19" s="108">
        <v>3132</v>
      </c>
      <c r="B19" s="109" t="s">
        <v>71</v>
      </c>
      <c r="C19" s="112">
        <f t="shared" si="0"/>
        <v>1056465</v>
      </c>
      <c r="D19" s="112">
        <v>1042500</v>
      </c>
      <c r="E19" s="112"/>
      <c r="F19" s="112"/>
      <c r="G19" s="112"/>
      <c r="H19" s="112">
        <v>13965</v>
      </c>
      <c r="I19" s="112"/>
      <c r="J19" s="112"/>
      <c r="K19" s="112"/>
      <c r="L19" s="163">
        <f t="shared" si="1"/>
        <v>1056465</v>
      </c>
      <c r="M19" s="111">
        <f t="shared" si="2"/>
        <v>1056465</v>
      </c>
    </row>
    <row r="20" spans="1:13" ht="15.75" customHeight="1">
      <c r="A20" s="108">
        <v>3133</v>
      </c>
      <c r="B20" s="109" t="s">
        <v>72</v>
      </c>
      <c r="C20" s="112">
        <f t="shared" si="0"/>
        <v>154285</v>
      </c>
      <c r="D20" s="112">
        <v>152144</v>
      </c>
      <c r="E20" s="112"/>
      <c r="F20" s="112"/>
      <c r="G20" s="112"/>
      <c r="H20" s="112">
        <v>2141</v>
      </c>
      <c r="I20" s="112"/>
      <c r="J20" s="112"/>
      <c r="K20" s="112"/>
      <c r="L20" s="163">
        <f t="shared" si="1"/>
        <v>154285</v>
      </c>
      <c r="M20" s="111">
        <f t="shared" si="2"/>
        <v>154285</v>
      </c>
    </row>
    <row r="21" spans="1:13" ht="15.75" customHeight="1">
      <c r="A21" s="129">
        <v>32</v>
      </c>
      <c r="B21" s="130" t="s">
        <v>37</v>
      </c>
      <c r="C21" s="131">
        <f>C22</f>
        <v>554439</v>
      </c>
      <c r="D21" s="131">
        <f>D22</f>
        <v>545000</v>
      </c>
      <c r="E21" s="148"/>
      <c r="F21" s="148"/>
      <c r="G21" s="131"/>
      <c r="H21" s="131">
        <f>H22</f>
        <v>9439</v>
      </c>
      <c r="I21" s="148"/>
      <c r="J21" s="148"/>
      <c r="K21" s="148"/>
      <c r="L21" s="131">
        <f t="shared" si="1"/>
        <v>554439</v>
      </c>
      <c r="M21" s="131">
        <f t="shared" si="2"/>
        <v>554439</v>
      </c>
    </row>
    <row r="22" spans="1:13" ht="15.75" customHeight="1">
      <c r="A22" s="152">
        <v>321</v>
      </c>
      <c r="B22" s="110" t="s">
        <v>38</v>
      </c>
      <c r="C22" s="153">
        <f>C23</f>
        <v>554439</v>
      </c>
      <c r="D22" s="153">
        <f>D23</f>
        <v>545000</v>
      </c>
      <c r="E22" s="153"/>
      <c r="F22" s="153"/>
      <c r="G22" s="153"/>
      <c r="H22" s="153">
        <f>H23</f>
        <v>9439</v>
      </c>
      <c r="I22" s="153"/>
      <c r="J22" s="153"/>
      <c r="K22" s="153"/>
      <c r="L22" s="128">
        <f t="shared" si="1"/>
        <v>554439</v>
      </c>
      <c r="M22" s="128">
        <f t="shared" si="2"/>
        <v>554439</v>
      </c>
    </row>
    <row r="23" spans="1:13" ht="15.75" customHeight="1">
      <c r="A23" s="114">
        <v>3212</v>
      </c>
      <c r="B23" s="134" t="s">
        <v>86</v>
      </c>
      <c r="C23" s="115">
        <f>D23+E23+F23+G23+H23+I23</f>
        <v>554439</v>
      </c>
      <c r="D23" s="115">
        <v>545000</v>
      </c>
      <c r="E23" s="115"/>
      <c r="F23" s="115"/>
      <c r="G23" s="115"/>
      <c r="H23" s="115">
        <v>9439</v>
      </c>
      <c r="I23" s="115"/>
      <c r="J23" s="115"/>
      <c r="K23" s="115"/>
      <c r="L23" s="163">
        <f t="shared" si="1"/>
        <v>554439</v>
      </c>
      <c r="M23" s="116">
        <f t="shared" si="2"/>
        <v>554439</v>
      </c>
    </row>
    <row r="24" spans="1:13" ht="15.75" customHeight="1">
      <c r="A24" s="119"/>
      <c r="B24" s="155"/>
      <c r="C24" s="120"/>
      <c r="D24" s="120"/>
      <c r="E24" s="120"/>
      <c r="F24" s="120"/>
      <c r="G24" s="120"/>
      <c r="H24" s="120"/>
      <c r="I24" s="120"/>
      <c r="J24" s="120"/>
      <c r="K24" s="120"/>
      <c r="L24" s="121"/>
      <c r="M24" s="121"/>
    </row>
    <row r="25" spans="1:13" ht="15.75" customHeight="1">
      <c r="A25" s="92"/>
      <c r="B25" s="14"/>
      <c r="C25" s="117"/>
      <c r="D25" s="117"/>
      <c r="E25" s="117"/>
      <c r="F25" s="117"/>
      <c r="G25" s="117"/>
      <c r="H25" s="117"/>
      <c r="I25" s="117"/>
      <c r="J25" s="117"/>
      <c r="K25" s="117"/>
      <c r="L25" s="118"/>
      <c r="M25" s="118"/>
    </row>
    <row r="26" spans="1:13" ht="15.75" customHeight="1">
      <c r="A26" s="92"/>
      <c r="B26" s="229" t="s">
        <v>125</v>
      </c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</row>
    <row r="27" spans="1:13" ht="15.75" customHeight="1">
      <c r="A27" s="92"/>
      <c r="B27" s="14" t="s">
        <v>92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8"/>
      <c r="M27" s="118"/>
    </row>
    <row r="28" spans="1:13" ht="15.75" customHeight="1">
      <c r="A28" s="141" t="s">
        <v>89</v>
      </c>
      <c r="B28" s="142" t="s">
        <v>82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7"/>
      <c r="M28" s="137"/>
    </row>
    <row r="29" spans="1:13" ht="15.75" customHeight="1">
      <c r="A29" s="125">
        <v>3</v>
      </c>
      <c r="B29" s="126" t="s">
        <v>32</v>
      </c>
      <c r="C29" s="127">
        <f aca="true" t="shared" si="3" ref="C29:I29">C30+C61+C65</f>
        <v>1128462</v>
      </c>
      <c r="D29" s="127">
        <f t="shared" si="3"/>
        <v>107750</v>
      </c>
      <c r="E29" s="127">
        <f t="shared" si="3"/>
        <v>723432</v>
      </c>
      <c r="F29" s="127">
        <f t="shared" si="3"/>
        <v>40580</v>
      </c>
      <c r="G29" s="127">
        <f t="shared" si="3"/>
        <v>220200</v>
      </c>
      <c r="H29" s="127">
        <f t="shared" si="3"/>
        <v>23500</v>
      </c>
      <c r="I29" s="127">
        <f t="shared" si="3"/>
        <v>13000</v>
      </c>
      <c r="J29" s="127"/>
      <c r="K29" s="127"/>
      <c r="L29" s="127">
        <f aca="true" t="shared" si="4" ref="L29:L67">C29</f>
        <v>1128462</v>
      </c>
      <c r="M29" s="127">
        <f>L29</f>
        <v>1128462</v>
      </c>
    </row>
    <row r="30" spans="1:13" s="11" customFormat="1" ht="12.75">
      <c r="A30" s="129">
        <v>32</v>
      </c>
      <c r="B30" s="130" t="s">
        <v>37</v>
      </c>
      <c r="C30" s="131">
        <f>C31+C36+C43+C53+C55</f>
        <v>1050712</v>
      </c>
      <c r="D30" s="131">
        <f>D31+D36+D43+D53+D55</f>
        <v>71000</v>
      </c>
      <c r="E30" s="131">
        <f>E31+E36+E43+E53+E55</f>
        <v>687432</v>
      </c>
      <c r="F30" s="131">
        <f>F31+F36+F43+F55</f>
        <v>35580</v>
      </c>
      <c r="G30" s="131">
        <f>G31+G36+G43+G53+G55</f>
        <v>220200</v>
      </c>
      <c r="H30" s="131">
        <f>H31+H36+H43+H55</f>
        <v>23500</v>
      </c>
      <c r="I30" s="131">
        <f>I31+I36+I43+I53+I55</f>
        <v>13000</v>
      </c>
      <c r="J30" s="131"/>
      <c r="K30" s="131"/>
      <c r="L30" s="194">
        <f t="shared" si="4"/>
        <v>1050712</v>
      </c>
      <c r="M30" s="131">
        <f aca="true" t="shared" si="5" ref="M30:M63">L30</f>
        <v>1050712</v>
      </c>
    </row>
    <row r="31" spans="1:13" ht="12.75">
      <c r="A31" s="152">
        <v>321</v>
      </c>
      <c r="B31" s="110" t="s">
        <v>38</v>
      </c>
      <c r="C31" s="128">
        <f aca="true" t="shared" si="6" ref="C31:C42">D31+E31+F31+G31+H31+I31</f>
        <v>70935</v>
      </c>
      <c r="D31" s="153">
        <f>SUM(D32:D35)</f>
        <v>0</v>
      </c>
      <c r="E31" s="128">
        <f>E32+E33+E34+E35</f>
        <v>38435</v>
      </c>
      <c r="F31" s="128">
        <f>SUM(F32:F35)</f>
        <v>7500</v>
      </c>
      <c r="G31" s="128">
        <f>SUM(G32:G34)</f>
        <v>25000</v>
      </c>
      <c r="H31" s="128">
        <f>SUM(H32:H34)</f>
        <v>0</v>
      </c>
      <c r="I31" s="128"/>
      <c r="J31" s="128"/>
      <c r="K31" s="128"/>
      <c r="L31" s="128">
        <f t="shared" si="4"/>
        <v>70935</v>
      </c>
      <c r="M31" s="128">
        <f t="shared" si="5"/>
        <v>70935</v>
      </c>
    </row>
    <row r="32" spans="1:13" ht="12.75">
      <c r="A32" s="108">
        <v>3211</v>
      </c>
      <c r="B32" s="109" t="s">
        <v>65</v>
      </c>
      <c r="C32" s="112">
        <f t="shared" si="6"/>
        <v>62435</v>
      </c>
      <c r="D32" s="112"/>
      <c r="E32" s="112">
        <v>32435</v>
      </c>
      <c r="F32" s="112">
        <v>5000</v>
      </c>
      <c r="G32" s="112">
        <v>25000</v>
      </c>
      <c r="H32" s="112"/>
      <c r="I32" s="112"/>
      <c r="J32" s="112"/>
      <c r="K32" s="112"/>
      <c r="L32" s="163">
        <f t="shared" si="4"/>
        <v>62435</v>
      </c>
      <c r="M32" s="111">
        <f t="shared" si="5"/>
        <v>62435</v>
      </c>
    </row>
    <row r="33" spans="1:13" ht="12.75">
      <c r="A33" s="108">
        <v>3212</v>
      </c>
      <c r="B33" s="109" t="s">
        <v>66</v>
      </c>
      <c r="C33" s="112">
        <f t="shared" si="6"/>
        <v>0</v>
      </c>
      <c r="D33" s="112"/>
      <c r="E33" s="112"/>
      <c r="F33" s="112"/>
      <c r="G33" s="112"/>
      <c r="H33" s="112"/>
      <c r="I33" s="112"/>
      <c r="J33" s="112"/>
      <c r="K33" s="112"/>
      <c r="L33" s="163">
        <f t="shared" si="4"/>
        <v>0</v>
      </c>
      <c r="M33" s="111">
        <f t="shared" si="5"/>
        <v>0</v>
      </c>
    </row>
    <row r="34" spans="1:13" ht="12.75">
      <c r="A34" s="108">
        <v>3213</v>
      </c>
      <c r="B34" s="109" t="s">
        <v>67</v>
      </c>
      <c r="C34" s="112">
        <f t="shared" si="6"/>
        <v>4000</v>
      </c>
      <c r="D34" s="112"/>
      <c r="E34" s="112">
        <v>3000</v>
      </c>
      <c r="F34" s="112">
        <v>1000</v>
      </c>
      <c r="G34" s="112"/>
      <c r="H34" s="112"/>
      <c r="I34" s="112"/>
      <c r="J34" s="112"/>
      <c r="K34" s="112"/>
      <c r="L34" s="163">
        <f t="shared" si="4"/>
        <v>4000</v>
      </c>
      <c r="M34" s="111">
        <f t="shared" si="5"/>
        <v>4000</v>
      </c>
    </row>
    <row r="35" spans="1:13" ht="12.75">
      <c r="A35" s="108">
        <v>3214</v>
      </c>
      <c r="B35" s="109" t="s">
        <v>77</v>
      </c>
      <c r="C35" s="112">
        <f t="shared" si="6"/>
        <v>4500</v>
      </c>
      <c r="D35" s="112"/>
      <c r="E35" s="112">
        <v>3000</v>
      </c>
      <c r="F35" s="112">
        <v>1500</v>
      </c>
      <c r="G35" s="112"/>
      <c r="H35" s="112"/>
      <c r="I35" s="112"/>
      <c r="J35" s="112"/>
      <c r="K35" s="112"/>
      <c r="L35" s="163">
        <f t="shared" si="4"/>
        <v>4500</v>
      </c>
      <c r="M35" s="111">
        <f t="shared" si="5"/>
        <v>4500</v>
      </c>
    </row>
    <row r="36" spans="1:13" ht="12.75">
      <c r="A36" s="152">
        <v>322</v>
      </c>
      <c r="B36" s="110" t="s">
        <v>39</v>
      </c>
      <c r="C36" s="128">
        <f t="shared" si="6"/>
        <v>439080</v>
      </c>
      <c r="D36" s="128">
        <f>SUM(D37:D42)</f>
        <v>8000</v>
      </c>
      <c r="E36" s="128">
        <f>E37+E38+E39+E40+E41+E42</f>
        <v>405000</v>
      </c>
      <c r="F36" s="128">
        <f>SUM(F37:F42)</f>
        <v>13080</v>
      </c>
      <c r="G36" s="128"/>
      <c r="H36" s="128">
        <f>SUM(H37:H42)</f>
        <v>12000</v>
      </c>
      <c r="I36" s="128">
        <f>SUM(I37:I41)</f>
        <v>1000</v>
      </c>
      <c r="J36" s="128"/>
      <c r="K36" s="128"/>
      <c r="L36" s="128">
        <f t="shared" si="4"/>
        <v>439080</v>
      </c>
      <c r="M36" s="128">
        <f t="shared" si="5"/>
        <v>439080</v>
      </c>
    </row>
    <row r="37" spans="1:13" ht="12.75">
      <c r="A37" s="108">
        <v>3221</v>
      </c>
      <c r="B37" s="109" t="s">
        <v>51</v>
      </c>
      <c r="C37" s="112">
        <f t="shared" si="6"/>
        <v>86000</v>
      </c>
      <c r="D37" s="112"/>
      <c r="E37" s="112">
        <v>76000</v>
      </c>
      <c r="F37" s="112"/>
      <c r="G37" s="164"/>
      <c r="H37" s="112">
        <v>10000</v>
      </c>
      <c r="I37" s="112"/>
      <c r="J37" s="112"/>
      <c r="K37" s="112"/>
      <c r="L37" s="163">
        <f t="shared" si="4"/>
        <v>86000</v>
      </c>
      <c r="M37" s="111">
        <f t="shared" si="5"/>
        <v>86000</v>
      </c>
    </row>
    <row r="38" spans="1:13" ht="12.75">
      <c r="A38" s="108">
        <v>3222</v>
      </c>
      <c r="B38" s="109" t="s">
        <v>68</v>
      </c>
      <c r="C38" s="112">
        <f t="shared" si="6"/>
        <v>8000</v>
      </c>
      <c r="D38" s="112">
        <v>8000</v>
      </c>
      <c r="E38" s="112"/>
      <c r="F38" s="112"/>
      <c r="G38" s="164"/>
      <c r="H38" s="113"/>
      <c r="I38" s="112"/>
      <c r="J38" s="112"/>
      <c r="K38" s="112"/>
      <c r="L38" s="163">
        <f t="shared" si="4"/>
        <v>8000</v>
      </c>
      <c r="M38" s="111">
        <f t="shared" si="5"/>
        <v>8000</v>
      </c>
    </row>
    <row r="39" spans="1:13" ht="12.75">
      <c r="A39" s="108">
        <v>3223</v>
      </c>
      <c r="B39" s="109" t="s">
        <v>52</v>
      </c>
      <c r="C39" s="112">
        <f t="shared" si="6"/>
        <v>293580</v>
      </c>
      <c r="D39" s="112"/>
      <c r="E39" s="112">
        <v>285000</v>
      </c>
      <c r="F39" s="112">
        <v>8580</v>
      </c>
      <c r="G39" s="164"/>
      <c r="H39" s="112"/>
      <c r="I39" s="112"/>
      <c r="J39" s="112"/>
      <c r="K39" s="112"/>
      <c r="L39" s="163">
        <f t="shared" si="4"/>
        <v>293580</v>
      </c>
      <c r="M39" s="111">
        <f t="shared" si="5"/>
        <v>293580</v>
      </c>
    </row>
    <row r="40" spans="1:13" ht="16.5" customHeight="1">
      <c r="A40" s="108">
        <v>3224</v>
      </c>
      <c r="B40" s="109" t="s">
        <v>53</v>
      </c>
      <c r="C40" s="112">
        <f t="shared" si="6"/>
        <v>36000</v>
      </c>
      <c r="D40" s="112"/>
      <c r="E40" s="112">
        <v>36000</v>
      </c>
      <c r="F40" s="112"/>
      <c r="G40" s="164"/>
      <c r="H40" s="112"/>
      <c r="I40" s="112"/>
      <c r="J40" s="112"/>
      <c r="K40" s="112"/>
      <c r="L40" s="163">
        <f t="shared" si="4"/>
        <v>36000</v>
      </c>
      <c r="M40" s="111">
        <f t="shared" si="5"/>
        <v>36000</v>
      </c>
    </row>
    <row r="41" spans="1:13" ht="16.5" customHeight="1">
      <c r="A41" s="108">
        <v>3225</v>
      </c>
      <c r="B41" s="109" t="s">
        <v>54</v>
      </c>
      <c r="C41" s="112">
        <f t="shared" si="6"/>
        <v>13500</v>
      </c>
      <c r="D41" s="112"/>
      <c r="E41" s="112">
        <v>7000</v>
      </c>
      <c r="F41" s="112">
        <v>3500</v>
      </c>
      <c r="G41" s="164"/>
      <c r="H41" s="112">
        <v>2000</v>
      </c>
      <c r="I41" s="112">
        <v>1000</v>
      </c>
      <c r="J41" s="112"/>
      <c r="K41" s="112"/>
      <c r="L41" s="163">
        <f t="shared" si="4"/>
        <v>13500</v>
      </c>
      <c r="M41" s="111">
        <f t="shared" si="5"/>
        <v>13500</v>
      </c>
    </row>
    <row r="42" spans="1:13" ht="16.5" customHeight="1">
      <c r="A42" s="108">
        <v>3227</v>
      </c>
      <c r="B42" s="109" t="s">
        <v>76</v>
      </c>
      <c r="C42" s="112">
        <f t="shared" si="6"/>
        <v>2000</v>
      </c>
      <c r="D42" s="112"/>
      <c r="E42" s="112">
        <v>1000</v>
      </c>
      <c r="F42" s="112">
        <v>1000</v>
      </c>
      <c r="G42" s="164"/>
      <c r="H42" s="112"/>
      <c r="I42" s="112"/>
      <c r="J42" s="112"/>
      <c r="K42" s="112"/>
      <c r="L42" s="163">
        <f t="shared" si="4"/>
        <v>2000</v>
      </c>
      <c r="M42" s="111">
        <f t="shared" si="5"/>
        <v>2000</v>
      </c>
    </row>
    <row r="43" spans="1:13" ht="12.75">
      <c r="A43" s="152">
        <v>323</v>
      </c>
      <c r="B43" s="110" t="s">
        <v>40</v>
      </c>
      <c r="C43" s="128">
        <f>SUM(C44:C52)</f>
        <v>354497</v>
      </c>
      <c r="D43" s="128">
        <f>SUM(D44:D52)</f>
        <v>0</v>
      </c>
      <c r="E43" s="128">
        <f>E44+E45+E46+E47+E48+E49+E50+E51+E52</f>
        <v>234497</v>
      </c>
      <c r="F43" s="128"/>
      <c r="G43" s="128">
        <f>SUM(G44:G52)</f>
        <v>120000</v>
      </c>
      <c r="H43" s="128"/>
      <c r="I43" s="128"/>
      <c r="J43" s="128"/>
      <c r="K43" s="128"/>
      <c r="L43" s="128">
        <f t="shared" si="4"/>
        <v>354497</v>
      </c>
      <c r="M43" s="128">
        <f t="shared" si="5"/>
        <v>354497</v>
      </c>
    </row>
    <row r="44" spans="1:13" ht="12.75">
      <c r="A44" s="108">
        <v>3231</v>
      </c>
      <c r="B44" s="109" t="s">
        <v>55</v>
      </c>
      <c r="C44" s="112">
        <f aca="true" t="shared" si="7" ref="C44:C52">D44+E44+F44+G44+H44+I44</f>
        <v>28000</v>
      </c>
      <c r="D44" s="112"/>
      <c r="E44" s="112">
        <v>28000</v>
      </c>
      <c r="F44" s="112"/>
      <c r="G44" s="164"/>
      <c r="H44" s="112"/>
      <c r="I44" s="112"/>
      <c r="J44" s="112"/>
      <c r="K44" s="112"/>
      <c r="L44" s="163">
        <f t="shared" si="4"/>
        <v>28000</v>
      </c>
      <c r="M44" s="111">
        <f t="shared" si="5"/>
        <v>28000</v>
      </c>
    </row>
    <row r="45" spans="1:13" ht="12.75">
      <c r="A45" s="108">
        <v>3232</v>
      </c>
      <c r="B45" s="109" t="s">
        <v>56</v>
      </c>
      <c r="C45" s="112">
        <f t="shared" si="7"/>
        <v>81997</v>
      </c>
      <c r="D45" s="112"/>
      <c r="E45" s="112">
        <v>81997</v>
      </c>
      <c r="F45" s="112"/>
      <c r="G45" s="164"/>
      <c r="H45" s="112"/>
      <c r="I45" s="112"/>
      <c r="J45" s="112"/>
      <c r="K45" s="112"/>
      <c r="L45" s="163">
        <f t="shared" si="4"/>
        <v>81997</v>
      </c>
      <c r="M45" s="111">
        <f t="shared" si="5"/>
        <v>81997</v>
      </c>
    </row>
    <row r="46" spans="1:13" ht="12.75">
      <c r="A46" s="108">
        <v>3233</v>
      </c>
      <c r="B46" s="109" t="s">
        <v>57</v>
      </c>
      <c r="C46" s="112">
        <f t="shared" si="7"/>
        <v>0</v>
      </c>
      <c r="D46" s="112"/>
      <c r="E46" s="112"/>
      <c r="F46" s="112"/>
      <c r="G46" s="164"/>
      <c r="H46" s="112"/>
      <c r="I46" s="112"/>
      <c r="J46" s="112"/>
      <c r="K46" s="112"/>
      <c r="L46" s="163">
        <f t="shared" si="4"/>
        <v>0</v>
      </c>
      <c r="M46" s="111">
        <f t="shared" si="5"/>
        <v>0</v>
      </c>
    </row>
    <row r="47" spans="1:13" ht="12.75">
      <c r="A47" s="108">
        <v>3234</v>
      </c>
      <c r="B47" s="109" t="s">
        <v>58</v>
      </c>
      <c r="C47" s="112">
        <f t="shared" si="7"/>
        <v>50000</v>
      </c>
      <c r="D47" s="112"/>
      <c r="E47" s="112">
        <v>50000</v>
      </c>
      <c r="F47" s="112"/>
      <c r="G47" s="164"/>
      <c r="H47" s="112"/>
      <c r="I47" s="112"/>
      <c r="J47" s="112"/>
      <c r="K47" s="112"/>
      <c r="L47" s="163">
        <f t="shared" si="4"/>
        <v>50000</v>
      </c>
      <c r="M47" s="111">
        <f t="shared" si="5"/>
        <v>50000</v>
      </c>
    </row>
    <row r="48" spans="1:13" ht="12.75">
      <c r="A48" s="108">
        <v>3235</v>
      </c>
      <c r="B48" s="109" t="s">
        <v>156</v>
      </c>
      <c r="C48" s="112">
        <f t="shared" si="7"/>
        <v>25000</v>
      </c>
      <c r="D48" s="112"/>
      <c r="E48" s="112">
        <v>25000</v>
      </c>
      <c r="F48" s="112"/>
      <c r="G48" s="164"/>
      <c r="H48" s="112"/>
      <c r="I48" s="112"/>
      <c r="J48" s="112"/>
      <c r="K48" s="112"/>
      <c r="L48" s="163">
        <f t="shared" si="4"/>
        <v>25000</v>
      </c>
      <c r="M48" s="111">
        <f>L48</f>
        <v>25000</v>
      </c>
    </row>
    <row r="49" spans="1:13" ht="12.75">
      <c r="A49" s="108">
        <v>3236</v>
      </c>
      <c r="B49" s="109" t="s">
        <v>59</v>
      </c>
      <c r="C49" s="112">
        <f t="shared" si="7"/>
        <v>15000</v>
      </c>
      <c r="D49" s="112"/>
      <c r="E49" s="112">
        <v>15000</v>
      </c>
      <c r="F49" s="112"/>
      <c r="G49" s="164"/>
      <c r="H49" s="112"/>
      <c r="I49" s="112"/>
      <c r="J49" s="112"/>
      <c r="K49" s="112"/>
      <c r="L49" s="163">
        <f t="shared" si="4"/>
        <v>15000</v>
      </c>
      <c r="M49" s="111">
        <f t="shared" si="5"/>
        <v>15000</v>
      </c>
    </row>
    <row r="50" spans="1:13" ht="12.75">
      <c r="A50" s="108">
        <v>3237</v>
      </c>
      <c r="B50" s="109" t="s">
        <v>60</v>
      </c>
      <c r="C50" s="112">
        <f t="shared" si="7"/>
        <v>129500</v>
      </c>
      <c r="D50" s="112"/>
      <c r="E50" s="112">
        <v>9500</v>
      </c>
      <c r="F50" s="112"/>
      <c r="G50" s="164">
        <v>120000</v>
      </c>
      <c r="H50" s="112"/>
      <c r="I50" s="112"/>
      <c r="J50" s="112"/>
      <c r="K50" s="112"/>
      <c r="L50" s="163">
        <f t="shared" si="4"/>
        <v>129500</v>
      </c>
      <c r="M50" s="111">
        <f t="shared" si="5"/>
        <v>129500</v>
      </c>
    </row>
    <row r="51" spans="1:13" ht="12.75">
      <c r="A51" s="108">
        <v>3238</v>
      </c>
      <c r="B51" s="109" t="s">
        <v>61</v>
      </c>
      <c r="C51" s="112">
        <f t="shared" si="7"/>
        <v>20000</v>
      </c>
      <c r="D51" s="112"/>
      <c r="E51" s="112">
        <v>20000</v>
      </c>
      <c r="F51" s="112"/>
      <c r="G51" s="164"/>
      <c r="H51" s="112"/>
      <c r="I51" s="112"/>
      <c r="J51" s="112"/>
      <c r="K51" s="112"/>
      <c r="L51" s="163">
        <f t="shared" si="4"/>
        <v>20000</v>
      </c>
      <c r="M51" s="111">
        <f t="shared" si="5"/>
        <v>20000</v>
      </c>
    </row>
    <row r="52" spans="1:13" ht="12.75">
      <c r="A52" s="108">
        <v>3239</v>
      </c>
      <c r="B52" s="109" t="s">
        <v>69</v>
      </c>
      <c r="C52" s="112">
        <f t="shared" si="7"/>
        <v>5000</v>
      </c>
      <c r="D52" s="112"/>
      <c r="E52" s="112">
        <v>5000</v>
      </c>
      <c r="F52" s="112"/>
      <c r="G52" s="164"/>
      <c r="H52" s="112"/>
      <c r="I52" s="112"/>
      <c r="J52" s="112"/>
      <c r="K52" s="112"/>
      <c r="L52" s="163">
        <f t="shared" si="4"/>
        <v>5000</v>
      </c>
      <c r="M52" s="111">
        <f t="shared" si="5"/>
        <v>5000</v>
      </c>
    </row>
    <row r="53" spans="1:13" ht="12.75" customHeight="1">
      <c r="A53" s="152">
        <v>324</v>
      </c>
      <c r="B53" s="110" t="s">
        <v>104</v>
      </c>
      <c r="C53" s="128">
        <f>C54</f>
        <v>35400</v>
      </c>
      <c r="D53" s="128">
        <f>D54</f>
        <v>0</v>
      </c>
      <c r="E53" s="128">
        <f>E54</f>
        <v>3000</v>
      </c>
      <c r="F53" s="128"/>
      <c r="G53" s="128">
        <f>G54</f>
        <v>32400</v>
      </c>
      <c r="H53" s="153"/>
      <c r="I53" s="153"/>
      <c r="J53" s="153"/>
      <c r="K53" s="153"/>
      <c r="L53" s="128">
        <f t="shared" si="4"/>
        <v>35400</v>
      </c>
      <c r="M53" s="128">
        <f t="shared" si="5"/>
        <v>35400</v>
      </c>
    </row>
    <row r="54" spans="1:13" ht="12.75" customHeight="1">
      <c r="A54" s="108">
        <v>3241</v>
      </c>
      <c r="B54" s="161" t="s">
        <v>104</v>
      </c>
      <c r="C54" s="112">
        <f>D54+E54+F54+G54+H54+I54</f>
        <v>35400</v>
      </c>
      <c r="D54" s="112"/>
      <c r="E54" s="112">
        <v>3000</v>
      </c>
      <c r="F54" s="112"/>
      <c r="G54" s="112">
        <v>32400</v>
      </c>
      <c r="H54" s="112"/>
      <c r="I54" s="112"/>
      <c r="J54" s="112"/>
      <c r="K54" s="112"/>
      <c r="L54" s="163">
        <f t="shared" si="4"/>
        <v>35400</v>
      </c>
      <c r="M54" s="111">
        <f>L54</f>
        <v>35400</v>
      </c>
    </row>
    <row r="55" spans="1:13" ht="12.75">
      <c r="A55" s="152">
        <v>329</v>
      </c>
      <c r="B55" s="110" t="s">
        <v>41</v>
      </c>
      <c r="C55" s="128">
        <f>SUM(C56:C60)</f>
        <v>150800</v>
      </c>
      <c r="D55" s="128">
        <f>SUM(D56:D60)</f>
        <v>63000</v>
      </c>
      <c r="E55" s="128">
        <f>SUM(E56:E60)</f>
        <v>6500</v>
      </c>
      <c r="F55" s="128">
        <f>SUM(F56:F60)</f>
        <v>15000</v>
      </c>
      <c r="G55" s="128">
        <f>G60</f>
        <v>42800</v>
      </c>
      <c r="H55" s="128">
        <f>H60</f>
        <v>11500</v>
      </c>
      <c r="I55" s="128">
        <f>I60</f>
        <v>12000</v>
      </c>
      <c r="J55" s="128"/>
      <c r="K55" s="128"/>
      <c r="L55" s="128">
        <f t="shared" si="4"/>
        <v>150800</v>
      </c>
      <c r="M55" s="128">
        <f t="shared" si="5"/>
        <v>150800</v>
      </c>
    </row>
    <row r="56" spans="1:13" ht="12.75">
      <c r="A56" s="162">
        <v>3292</v>
      </c>
      <c r="B56" s="161" t="s">
        <v>105</v>
      </c>
      <c r="C56" s="165">
        <f>D56+E56+F56+G56+H56+I56</f>
        <v>0</v>
      </c>
      <c r="D56" s="163"/>
      <c r="E56" s="163"/>
      <c r="F56" s="163"/>
      <c r="G56" s="165"/>
      <c r="H56" s="163"/>
      <c r="I56" s="163"/>
      <c r="J56" s="163"/>
      <c r="K56" s="163"/>
      <c r="L56" s="163">
        <f t="shared" si="4"/>
        <v>0</v>
      </c>
      <c r="M56" s="163">
        <f>D56</f>
        <v>0</v>
      </c>
    </row>
    <row r="57" spans="1:13" ht="12.75">
      <c r="A57" s="162">
        <v>3294</v>
      </c>
      <c r="B57" s="161" t="s">
        <v>106</v>
      </c>
      <c r="C57" s="165">
        <f>D57+E57+F57+G57+H57+I57</f>
        <v>1500</v>
      </c>
      <c r="D57" s="163"/>
      <c r="E57" s="165">
        <v>1500</v>
      </c>
      <c r="F57" s="163"/>
      <c r="G57" s="165"/>
      <c r="H57" s="163"/>
      <c r="I57" s="163"/>
      <c r="J57" s="163"/>
      <c r="K57" s="163"/>
      <c r="L57" s="163">
        <f t="shared" si="4"/>
        <v>1500</v>
      </c>
      <c r="M57" s="163">
        <f>L57</f>
        <v>1500</v>
      </c>
    </row>
    <row r="58" spans="1:13" ht="12.75">
      <c r="A58" s="162">
        <v>3295</v>
      </c>
      <c r="B58" s="161" t="s">
        <v>107</v>
      </c>
      <c r="C58" s="165">
        <f>D58+E58+F58+G58+H58+I58</f>
        <v>34000</v>
      </c>
      <c r="D58" s="165">
        <v>33000</v>
      </c>
      <c r="E58" s="165">
        <v>1000</v>
      </c>
      <c r="F58" s="163"/>
      <c r="G58" s="165"/>
      <c r="H58" s="163"/>
      <c r="I58" s="163"/>
      <c r="J58" s="163"/>
      <c r="K58" s="163"/>
      <c r="L58" s="163">
        <f t="shared" si="4"/>
        <v>34000</v>
      </c>
      <c r="M58" s="163">
        <f>L58</f>
        <v>34000</v>
      </c>
    </row>
    <row r="59" spans="1:13" ht="12.75">
      <c r="A59" s="162">
        <v>3296</v>
      </c>
      <c r="B59" s="161" t="s">
        <v>143</v>
      </c>
      <c r="C59" s="165">
        <f>D59+E59+F59+G59+H59+I59</f>
        <v>45000</v>
      </c>
      <c r="D59" s="165">
        <v>30000</v>
      </c>
      <c r="E59" s="163"/>
      <c r="F59" s="165">
        <v>15000</v>
      </c>
      <c r="G59" s="165"/>
      <c r="H59" s="163"/>
      <c r="I59" s="163"/>
      <c r="J59" s="163"/>
      <c r="K59" s="163"/>
      <c r="L59" s="163">
        <f t="shared" si="4"/>
        <v>45000</v>
      </c>
      <c r="M59" s="163">
        <f>L59</f>
        <v>45000</v>
      </c>
    </row>
    <row r="60" spans="1:13" ht="12.75">
      <c r="A60" s="108">
        <v>3299</v>
      </c>
      <c r="B60" s="109" t="s">
        <v>41</v>
      </c>
      <c r="C60" s="165">
        <f>D60+E60+F60+G60+H60+I60</f>
        <v>70300</v>
      </c>
      <c r="D60" s="112"/>
      <c r="E60" s="112">
        <v>4000</v>
      </c>
      <c r="F60" s="112"/>
      <c r="G60" s="112">
        <v>42800</v>
      </c>
      <c r="H60" s="112">
        <v>11500</v>
      </c>
      <c r="I60" s="112">
        <v>12000</v>
      </c>
      <c r="J60" s="112"/>
      <c r="K60" s="112"/>
      <c r="L60" s="163">
        <f t="shared" si="4"/>
        <v>70300</v>
      </c>
      <c r="M60" s="163">
        <f>L60</f>
        <v>70300</v>
      </c>
    </row>
    <row r="61" spans="1:13" s="11" customFormat="1" ht="12.75">
      <c r="A61" s="129">
        <v>34</v>
      </c>
      <c r="B61" s="130" t="s">
        <v>42</v>
      </c>
      <c r="C61" s="131">
        <f>C62</f>
        <v>32750</v>
      </c>
      <c r="D61" s="131">
        <f>D62</f>
        <v>18750</v>
      </c>
      <c r="E61" s="131">
        <f>E62</f>
        <v>9000</v>
      </c>
      <c r="F61" s="131">
        <f>F62</f>
        <v>5000</v>
      </c>
      <c r="G61" s="131"/>
      <c r="H61" s="131"/>
      <c r="I61" s="131"/>
      <c r="J61" s="131"/>
      <c r="K61" s="131"/>
      <c r="L61" s="131">
        <f t="shared" si="4"/>
        <v>32750</v>
      </c>
      <c r="M61" s="131">
        <f t="shared" si="5"/>
        <v>32750</v>
      </c>
    </row>
    <row r="62" spans="1:13" ht="12.75">
      <c r="A62" s="152">
        <v>343</v>
      </c>
      <c r="B62" s="110" t="s">
        <v>43</v>
      </c>
      <c r="C62" s="153">
        <f>SUM(C63:C64)</f>
        <v>32750</v>
      </c>
      <c r="D62" s="153">
        <f>SUM(D63:D64)</f>
        <v>18750</v>
      </c>
      <c r="E62" s="153">
        <f>E63+E64</f>
        <v>9000</v>
      </c>
      <c r="F62" s="153">
        <f>F63+F64</f>
        <v>5000</v>
      </c>
      <c r="G62" s="153"/>
      <c r="H62" s="153"/>
      <c r="I62" s="153"/>
      <c r="J62" s="153"/>
      <c r="K62" s="153"/>
      <c r="L62" s="128">
        <f t="shared" si="4"/>
        <v>32750</v>
      </c>
      <c r="M62" s="128">
        <f t="shared" si="5"/>
        <v>32750</v>
      </c>
    </row>
    <row r="63" spans="1:13" ht="12.75">
      <c r="A63" s="108">
        <v>3431</v>
      </c>
      <c r="B63" s="109" t="s">
        <v>62</v>
      </c>
      <c r="C63" s="112">
        <f>D63+E63+F63+G63+H63+I63</f>
        <v>8000</v>
      </c>
      <c r="D63" s="112"/>
      <c r="E63" s="112">
        <v>8000</v>
      </c>
      <c r="F63" s="112"/>
      <c r="G63" s="112"/>
      <c r="H63" s="112"/>
      <c r="I63" s="112"/>
      <c r="J63" s="112"/>
      <c r="K63" s="112"/>
      <c r="L63" s="163">
        <f t="shared" si="4"/>
        <v>8000</v>
      </c>
      <c r="M63" s="111">
        <f t="shared" si="5"/>
        <v>8000</v>
      </c>
    </row>
    <row r="64" spans="1:13" ht="12.75">
      <c r="A64" s="108">
        <v>3433</v>
      </c>
      <c r="B64" s="109" t="s">
        <v>144</v>
      </c>
      <c r="C64" s="112">
        <f>D64+E64+F64+G64+H64+I64</f>
        <v>24750</v>
      </c>
      <c r="D64" s="112">
        <v>18750</v>
      </c>
      <c r="E64" s="112">
        <v>1000</v>
      </c>
      <c r="F64" s="112">
        <v>5000</v>
      </c>
      <c r="G64" s="112"/>
      <c r="H64" s="112"/>
      <c r="I64" s="112"/>
      <c r="J64" s="112"/>
      <c r="K64" s="112"/>
      <c r="L64" s="163">
        <f t="shared" si="4"/>
        <v>24750</v>
      </c>
      <c r="M64" s="111">
        <f>L64</f>
        <v>24750</v>
      </c>
    </row>
    <row r="65" spans="1:13" ht="12.75">
      <c r="A65" s="129">
        <v>37</v>
      </c>
      <c r="B65" s="130" t="s">
        <v>84</v>
      </c>
      <c r="C65" s="131">
        <f>D66+E66+F66+G66+H66+I66</f>
        <v>45000</v>
      </c>
      <c r="D65" s="131">
        <f>D66</f>
        <v>18000</v>
      </c>
      <c r="E65" s="131">
        <f>E66</f>
        <v>27000</v>
      </c>
      <c r="F65" s="131"/>
      <c r="G65" s="131"/>
      <c r="H65" s="131"/>
      <c r="I65" s="131"/>
      <c r="J65" s="131"/>
      <c r="K65" s="131"/>
      <c r="L65" s="131">
        <f t="shared" si="4"/>
        <v>45000</v>
      </c>
      <c r="M65" s="131">
        <f>M66</f>
        <v>45000</v>
      </c>
    </row>
    <row r="66" spans="1:13" ht="15" customHeight="1">
      <c r="A66" s="152">
        <v>372</v>
      </c>
      <c r="B66" s="110" t="s">
        <v>78</v>
      </c>
      <c r="C66" s="153">
        <f>D66+E66+F66+G66+H66+I66</f>
        <v>45000</v>
      </c>
      <c r="D66" s="153">
        <f>D67</f>
        <v>18000</v>
      </c>
      <c r="E66" s="153">
        <f>E67</f>
        <v>27000</v>
      </c>
      <c r="F66" s="153"/>
      <c r="G66" s="153"/>
      <c r="H66" s="153"/>
      <c r="I66" s="153"/>
      <c r="J66" s="153"/>
      <c r="K66" s="153"/>
      <c r="L66" s="128">
        <f t="shared" si="4"/>
        <v>45000</v>
      </c>
      <c r="M66" s="128">
        <f>L66</f>
        <v>45000</v>
      </c>
    </row>
    <row r="67" spans="1:13" ht="21" customHeight="1">
      <c r="A67" s="114">
        <v>3722</v>
      </c>
      <c r="B67" s="134" t="s">
        <v>108</v>
      </c>
      <c r="C67" s="115">
        <f>D67+E67+F67+G67+H67+I67</f>
        <v>45000</v>
      </c>
      <c r="D67" s="115">
        <v>18000</v>
      </c>
      <c r="E67" s="115">
        <v>27000</v>
      </c>
      <c r="F67" s="115"/>
      <c r="G67" s="115"/>
      <c r="H67" s="115"/>
      <c r="I67" s="115"/>
      <c r="J67" s="115"/>
      <c r="K67" s="115"/>
      <c r="L67" s="163">
        <f t="shared" si="4"/>
        <v>45000</v>
      </c>
      <c r="M67" s="116">
        <f>L67</f>
        <v>45000</v>
      </c>
    </row>
    <row r="68" spans="1:13" ht="12.75">
      <c r="A68" s="119"/>
      <c r="B68" s="155"/>
      <c r="C68" s="120"/>
      <c r="D68" s="120"/>
      <c r="E68" s="120"/>
      <c r="F68" s="120"/>
      <c r="G68" s="120"/>
      <c r="H68" s="120"/>
      <c r="I68" s="120"/>
      <c r="J68" s="120"/>
      <c r="K68" s="120"/>
      <c r="L68" s="121"/>
      <c r="M68" s="121"/>
    </row>
    <row r="69" spans="1:13" ht="12.75">
      <c r="A69" s="92"/>
      <c r="B69" s="14"/>
      <c r="C69" s="117"/>
      <c r="D69" s="117"/>
      <c r="E69" s="117"/>
      <c r="F69" s="117"/>
      <c r="G69" s="117"/>
      <c r="H69" s="117"/>
      <c r="I69" s="117"/>
      <c r="J69" s="117"/>
      <c r="K69" s="117"/>
      <c r="L69" s="118"/>
      <c r="M69" s="118"/>
    </row>
    <row r="70" spans="1:13" ht="12.75">
      <c r="A70" s="92"/>
      <c r="B70" s="14"/>
      <c r="C70" s="117"/>
      <c r="D70" s="117"/>
      <c r="E70" s="117"/>
      <c r="F70" s="117"/>
      <c r="G70" s="117"/>
      <c r="H70" s="117"/>
      <c r="I70" s="117"/>
      <c r="J70" s="117"/>
      <c r="K70" s="117"/>
      <c r="L70" s="118"/>
      <c r="M70" s="118"/>
    </row>
    <row r="71" spans="1:13" ht="12.75">
      <c r="A71" s="122"/>
      <c r="B71" s="135"/>
      <c r="C71" s="123"/>
      <c r="D71" s="123"/>
      <c r="E71" s="123"/>
      <c r="F71" s="123"/>
      <c r="G71" s="123"/>
      <c r="H71" s="123"/>
      <c r="I71" s="123"/>
      <c r="J71" s="123"/>
      <c r="K71" s="123"/>
      <c r="L71" s="124"/>
      <c r="M71" s="124"/>
    </row>
    <row r="72" spans="1:13" ht="12.75">
      <c r="A72" s="141" t="s">
        <v>93</v>
      </c>
      <c r="B72" s="142" t="s">
        <v>83</v>
      </c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</row>
    <row r="73" spans="1:13" ht="12.75">
      <c r="A73" s="125">
        <v>3</v>
      </c>
      <c r="B73" s="126" t="s">
        <v>32</v>
      </c>
      <c r="C73" s="127">
        <f>C74</f>
        <v>584000</v>
      </c>
      <c r="D73" s="127"/>
      <c r="E73" s="127"/>
      <c r="F73" s="127"/>
      <c r="G73" s="127">
        <f>G74</f>
        <v>464000</v>
      </c>
      <c r="H73" s="127">
        <f>H74</f>
        <v>120000</v>
      </c>
      <c r="I73" s="127"/>
      <c r="J73" s="127"/>
      <c r="K73" s="127"/>
      <c r="L73" s="127">
        <f aca="true" t="shared" si="8" ref="L73:L87">C73</f>
        <v>584000</v>
      </c>
      <c r="M73" s="127">
        <f>L73</f>
        <v>584000</v>
      </c>
    </row>
    <row r="74" spans="1:13" ht="12.75">
      <c r="A74" s="129">
        <v>32</v>
      </c>
      <c r="B74" s="130" t="s">
        <v>37</v>
      </c>
      <c r="C74" s="148">
        <f>C75+C82</f>
        <v>584000</v>
      </c>
      <c r="D74" s="148"/>
      <c r="E74" s="148"/>
      <c r="F74" s="148"/>
      <c r="G74" s="148">
        <f>G75+G82</f>
        <v>464000</v>
      </c>
      <c r="H74" s="148">
        <f>H75</f>
        <v>120000</v>
      </c>
      <c r="I74" s="148"/>
      <c r="J74" s="148"/>
      <c r="K74" s="148"/>
      <c r="L74" s="131">
        <f t="shared" si="8"/>
        <v>584000</v>
      </c>
      <c r="M74" s="131">
        <f aca="true" t="shared" si="9" ref="M74:M87">L74</f>
        <v>584000</v>
      </c>
    </row>
    <row r="75" spans="1:13" ht="12.75">
      <c r="A75" s="152">
        <v>322</v>
      </c>
      <c r="B75" s="110" t="s">
        <v>39</v>
      </c>
      <c r="C75" s="153">
        <f>SUM(C76:C81)</f>
        <v>556000</v>
      </c>
      <c r="D75" s="128"/>
      <c r="E75" s="128"/>
      <c r="F75" s="128"/>
      <c r="G75" s="153">
        <f>G76+G77+G78+G79+G80+G81</f>
        <v>436000</v>
      </c>
      <c r="H75" s="153">
        <f>H76+H77+H78+H79+H80+H81</f>
        <v>120000</v>
      </c>
      <c r="I75" s="128"/>
      <c r="J75" s="128"/>
      <c r="K75" s="128"/>
      <c r="L75" s="128">
        <f t="shared" si="8"/>
        <v>556000</v>
      </c>
      <c r="M75" s="128">
        <f t="shared" si="9"/>
        <v>556000</v>
      </c>
    </row>
    <row r="76" spans="1:13" ht="12.75">
      <c r="A76" s="108">
        <v>3221</v>
      </c>
      <c r="B76" s="109" t="s">
        <v>51</v>
      </c>
      <c r="C76" s="112">
        <f aca="true" t="shared" si="10" ref="C76:C81">D76+E76+F76+G76+H76+I76</f>
        <v>5000</v>
      </c>
      <c r="D76" s="111"/>
      <c r="E76" s="111"/>
      <c r="F76" s="111"/>
      <c r="G76" s="112">
        <v>5000</v>
      </c>
      <c r="H76" s="111"/>
      <c r="I76" s="111"/>
      <c r="J76" s="111"/>
      <c r="K76" s="111"/>
      <c r="L76" s="111">
        <f t="shared" si="8"/>
        <v>5000</v>
      </c>
      <c r="M76" s="111">
        <f t="shared" si="9"/>
        <v>5000</v>
      </c>
    </row>
    <row r="77" spans="1:13" ht="12.75">
      <c r="A77" s="108">
        <v>3222</v>
      </c>
      <c r="B77" s="109" t="s">
        <v>68</v>
      </c>
      <c r="C77" s="112">
        <f t="shared" si="10"/>
        <v>520500</v>
      </c>
      <c r="D77" s="111"/>
      <c r="E77" s="111"/>
      <c r="F77" s="111"/>
      <c r="G77" s="112">
        <v>400500</v>
      </c>
      <c r="H77" s="112">
        <v>120000</v>
      </c>
      <c r="I77" s="111"/>
      <c r="J77" s="111"/>
      <c r="K77" s="111"/>
      <c r="L77" s="111">
        <f t="shared" si="8"/>
        <v>520500</v>
      </c>
      <c r="M77" s="111">
        <f t="shared" si="9"/>
        <v>520500</v>
      </c>
    </row>
    <row r="78" spans="1:13" ht="12.75">
      <c r="A78" s="108">
        <v>3223</v>
      </c>
      <c r="B78" s="109" t="s">
        <v>52</v>
      </c>
      <c r="C78" s="112">
        <f t="shared" si="10"/>
        <v>22000</v>
      </c>
      <c r="D78" s="111"/>
      <c r="E78" s="111"/>
      <c r="F78" s="111"/>
      <c r="G78" s="112">
        <v>22000</v>
      </c>
      <c r="H78" s="111"/>
      <c r="I78" s="111"/>
      <c r="J78" s="111"/>
      <c r="K78" s="111"/>
      <c r="L78" s="111">
        <f t="shared" si="8"/>
        <v>22000</v>
      </c>
      <c r="M78" s="111">
        <f t="shared" si="9"/>
        <v>22000</v>
      </c>
    </row>
    <row r="79" spans="1:13" ht="12.75">
      <c r="A79" s="108">
        <v>3224</v>
      </c>
      <c r="B79" s="109" t="s">
        <v>53</v>
      </c>
      <c r="C79" s="112">
        <f t="shared" si="10"/>
        <v>2000</v>
      </c>
      <c r="D79" s="111"/>
      <c r="E79" s="111"/>
      <c r="F79" s="111"/>
      <c r="G79" s="112">
        <v>2000</v>
      </c>
      <c r="H79" s="111"/>
      <c r="I79" s="111"/>
      <c r="J79" s="111"/>
      <c r="K79" s="111"/>
      <c r="L79" s="111">
        <f t="shared" si="8"/>
        <v>2000</v>
      </c>
      <c r="M79" s="111">
        <f t="shared" si="9"/>
        <v>2000</v>
      </c>
    </row>
    <row r="80" spans="1:13" ht="12.75">
      <c r="A80" s="108">
        <v>3225</v>
      </c>
      <c r="B80" s="109" t="s">
        <v>54</v>
      </c>
      <c r="C80" s="112">
        <f t="shared" si="10"/>
        <v>5000</v>
      </c>
      <c r="D80" s="111"/>
      <c r="E80" s="111"/>
      <c r="F80" s="111"/>
      <c r="G80" s="112">
        <v>5000</v>
      </c>
      <c r="H80" s="111"/>
      <c r="I80" s="111"/>
      <c r="J80" s="111"/>
      <c r="K80" s="111"/>
      <c r="L80" s="111">
        <f t="shared" si="8"/>
        <v>5000</v>
      </c>
      <c r="M80" s="111">
        <f t="shared" si="9"/>
        <v>5000</v>
      </c>
    </row>
    <row r="81" spans="1:13" ht="15.75" customHeight="1">
      <c r="A81" s="108">
        <v>3227</v>
      </c>
      <c r="B81" s="109" t="s">
        <v>76</v>
      </c>
      <c r="C81" s="112">
        <f t="shared" si="10"/>
        <v>1500</v>
      </c>
      <c r="D81" s="111"/>
      <c r="E81" s="111"/>
      <c r="F81" s="111"/>
      <c r="G81" s="112">
        <v>1500</v>
      </c>
      <c r="H81" s="111"/>
      <c r="I81" s="111"/>
      <c r="J81" s="111"/>
      <c r="K81" s="111"/>
      <c r="L81" s="111">
        <f t="shared" si="8"/>
        <v>1500</v>
      </c>
      <c r="M81" s="111">
        <f t="shared" si="9"/>
        <v>1500</v>
      </c>
    </row>
    <row r="82" spans="1:13" ht="15.75" customHeight="1">
      <c r="A82" s="152">
        <v>323</v>
      </c>
      <c r="B82" s="110" t="s">
        <v>40</v>
      </c>
      <c r="C82" s="153">
        <f>SUM(C83:C87)</f>
        <v>28000</v>
      </c>
      <c r="D82" s="128"/>
      <c r="E82" s="128"/>
      <c r="F82" s="128"/>
      <c r="G82" s="153">
        <f>G83+G84+G85+G86+G87</f>
        <v>28000</v>
      </c>
      <c r="H82" s="153"/>
      <c r="I82" s="128"/>
      <c r="J82" s="128"/>
      <c r="K82" s="128"/>
      <c r="L82" s="128">
        <f t="shared" si="8"/>
        <v>28000</v>
      </c>
      <c r="M82" s="128">
        <f t="shared" si="9"/>
        <v>28000</v>
      </c>
    </row>
    <row r="83" spans="1:13" ht="15.75" customHeight="1">
      <c r="A83" s="108">
        <v>3231</v>
      </c>
      <c r="B83" s="109" t="s">
        <v>55</v>
      </c>
      <c r="C83" s="112">
        <f>D83+E83+F83+G83+H83+I83</f>
        <v>1000</v>
      </c>
      <c r="D83" s="111"/>
      <c r="E83" s="111"/>
      <c r="F83" s="111"/>
      <c r="G83" s="112">
        <v>1000</v>
      </c>
      <c r="H83" s="111"/>
      <c r="I83" s="111"/>
      <c r="J83" s="111"/>
      <c r="K83" s="111"/>
      <c r="L83" s="111">
        <f t="shared" si="8"/>
        <v>1000</v>
      </c>
      <c r="M83" s="111">
        <f t="shared" si="9"/>
        <v>1000</v>
      </c>
    </row>
    <row r="84" spans="1:13" ht="15.75" customHeight="1">
      <c r="A84" s="108">
        <v>3232</v>
      </c>
      <c r="B84" s="109" t="s">
        <v>56</v>
      </c>
      <c r="C84" s="112">
        <f>D84+E84+F84+G84+H84+I84</f>
        <v>4000</v>
      </c>
      <c r="D84" s="111"/>
      <c r="E84" s="111"/>
      <c r="F84" s="111"/>
      <c r="G84" s="112">
        <v>4000</v>
      </c>
      <c r="H84" s="111"/>
      <c r="I84" s="111"/>
      <c r="J84" s="111"/>
      <c r="K84" s="111"/>
      <c r="L84" s="111">
        <f t="shared" si="8"/>
        <v>4000</v>
      </c>
      <c r="M84" s="111">
        <f t="shared" si="9"/>
        <v>4000</v>
      </c>
    </row>
    <row r="85" spans="1:13" ht="15.75" customHeight="1">
      <c r="A85" s="108">
        <v>3234</v>
      </c>
      <c r="B85" s="109" t="s">
        <v>58</v>
      </c>
      <c r="C85" s="112">
        <f>D85+E85+F85+G85+H85+I85</f>
        <v>16000</v>
      </c>
      <c r="D85" s="111"/>
      <c r="E85" s="111"/>
      <c r="F85" s="111"/>
      <c r="G85" s="112">
        <v>16000</v>
      </c>
      <c r="H85" s="111"/>
      <c r="I85" s="111"/>
      <c r="J85" s="111"/>
      <c r="K85" s="111"/>
      <c r="L85" s="111">
        <f t="shared" si="8"/>
        <v>16000</v>
      </c>
      <c r="M85" s="111">
        <f t="shared" si="9"/>
        <v>16000</v>
      </c>
    </row>
    <row r="86" spans="1:13" ht="15.75" customHeight="1">
      <c r="A86" s="108">
        <v>3236</v>
      </c>
      <c r="B86" s="109" t="s">
        <v>59</v>
      </c>
      <c r="C86" s="112">
        <f>D86+E86+F86+G86+H86+I86</f>
        <v>4000</v>
      </c>
      <c r="D86" s="111"/>
      <c r="E86" s="111"/>
      <c r="F86" s="111"/>
      <c r="G86" s="112">
        <v>4000</v>
      </c>
      <c r="H86" s="111"/>
      <c r="I86" s="111"/>
      <c r="J86" s="111"/>
      <c r="K86" s="111"/>
      <c r="L86" s="111">
        <f t="shared" si="8"/>
        <v>4000</v>
      </c>
      <c r="M86" s="111">
        <f t="shared" si="9"/>
        <v>4000</v>
      </c>
    </row>
    <row r="87" spans="1:13" ht="15.75" customHeight="1">
      <c r="A87" s="108">
        <v>3239</v>
      </c>
      <c r="B87" s="109" t="s">
        <v>69</v>
      </c>
      <c r="C87" s="112">
        <f>D87+E87+F87+G87+H87+I87</f>
        <v>3000</v>
      </c>
      <c r="D87" s="111"/>
      <c r="E87" s="111"/>
      <c r="F87" s="111"/>
      <c r="G87" s="112">
        <v>3000</v>
      </c>
      <c r="H87" s="111"/>
      <c r="I87" s="111"/>
      <c r="J87" s="111"/>
      <c r="K87" s="111"/>
      <c r="L87" s="111">
        <f t="shared" si="8"/>
        <v>3000</v>
      </c>
      <c r="M87" s="111">
        <f t="shared" si="9"/>
        <v>3000</v>
      </c>
    </row>
    <row r="88" spans="1:13" ht="15.75" customHeight="1">
      <c r="A88" s="139" t="s">
        <v>94</v>
      </c>
      <c r="B88" s="225" t="s">
        <v>95</v>
      </c>
      <c r="C88" s="226"/>
      <c r="D88" s="183"/>
      <c r="E88" s="182"/>
      <c r="F88" s="182"/>
      <c r="G88" s="182"/>
      <c r="H88" s="182"/>
      <c r="I88" s="182"/>
      <c r="J88" s="182"/>
      <c r="K88" s="182"/>
      <c r="L88" s="182"/>
      <c r="M88" s="182"/>
    </row>
    <row r="89" spans="1:13" ht="12.75">
      <c r="A89" s="125">
        <v>3</v>
      </c>
      <c r="B89" s="126" t="s">
        <v>32</v>
      </c>
      <c r="C89" s="127">
        <f>D89+E89+F89+G89+H89+I89</f>
        <v>43000</v>
      </c>
      <c r="D89" s="127"/>
      <c r="E89" s="127"/>
      <c r="F89" s="127"/>
      <c r="G89" s="127">
        <f>G90</f>
        <v>28000</v>
      </c>
      <c r="H89" s="127">
        <f>H90</f>
        <v>15000</v>
      </c>
      <c r="I89" s="127"/>
      <c r="J89" s="127"/>
      <c r="K89" s="127"/>
      <c r="L89" s="127">
        <f>C89</f>
        <v>43000</v>
      </c>
      <c r="M89" s="127">
        <f aca="true" t="shared" si="11" ref="M89:M103">L89</f>
        <v>43000</v>
      </c>
    </row>
    <row r="90" spans="1:13" s="11" customFormat="1" ht="12.75">
      <c r="A90" s="129">
        <v>32</v>
      </c>
      <c r="B90" s="130" t="s">
        <v>37</v>
      </c>
      <c r="C90" s="148">
        <f>G90+H90</f>
        <v>43000</v>
      </c>
      <c r="D90" s="148"/>
      <c r="E90" s="148"/>
      <c r="F90" s="148"/>
      <c r="G90" s="148">
        <f>G91+G96+G102</f>
        <v>28000</v>
      </c>
      <c r="H90" s="148">
        <f>H91+H96+H102</f>
        <v>15000</v>
      </c>
      <c r="I90" s="148"/>
      <c r="J90" s="131"/>
      <c r="K90" s="131"/>
      <c r="L90" s="131">
        <f>C90</f>
        <v>43000</v>
      </c>
      <c r="M90" s="131">
        <f t="shared" si="11"/>
        <v>43000</v>
      </c>
    </row>
    <row r="91" spans="1:13" s="11" customFormat="1" ht="28.5" customHeight="1">
      <c r="A91" s="152">
        <v>321</v>
      </c>
      <c r="B91" s="110" t="s">
        <v>38</v>
      </c>
      <c r="C91" s="153">
        <f aca="true" t="shared" si="12" ref="C91:C101">G91</f>
        <v>9500</v>
      </c>
      <c r="D91" s="128"/>
      <c r="E91" s="128"/>
      <c r="F91" s="128"/>
      <c r="G91" s="153">
        <f>G92+G93+G94+G95</f>
        <v>9500</v>
      </c>
      <c r="H91" s="153"/>
      <c r="I91" s="128"/>
      <c r="J91" s="128"/>
      <c r="K91" s="128"/>
      <c r="L91" s="128">
        <f>C91</f>
        <v>9500</v>
      </c>
      <c r="M91" s="128">
        <f t="shared" si="11"/>
        <v>9500</v>
      </c>
    </row>
    <row r="92" spans="1:13" ht="12.75">
      <c r="A92" s="108">
        <v>3211</v>
      </c>
      <c r="B92" s="109" t="s">
        <v>65</v>
      </c>
      <c r="C92" s="112">
        <f t="shared" si="12"/>
        <v>5000</v>
      </c>
      <c r="D92" s="112"/>
      <c r="E92" s="112"/>
      <c r="F92" s="112"/>
      <c r="G92" s="112">
        <v>5000</v>
      </c>
      <c r="H92" s="112"/>
      <c r="I92" s="112"/>
      <c r="J92" s="112"/>
      <c r="K92" s="112"/>
      <c r="L92" s="111">
        <f>C92</f>
        <v>5000</v>
      </c>
      <c r="M92" s="111">
        <f t="shared" si="11"/>
        <v>5000</v>
      </c>
    </row>
    <row r="93" spans="1:13" ht="12.75" customHeight="1">
      <c r="A93" s="108">
        <v>3212</v>
      </c>
      <c r="B93" s="109" t="s">
        <v>66</v>
      </c>
      <c r="C93" s="112">
        <f t="shared" si="12"/>
        <v>0</v>
      </c>
      <c r="D93" s="111"/>
      <c r="E93" s="111"/>
      <c r="F93" s="111"/>
      <c r="G93" s="112"/>
      <c r="H93" s="111"/>
      <c r="I93" s="111"/>
      <c r="J93" s="111"/>
      <c r="K93" s="111"/>
      <c r="M93" s="111">
        <f t="shared" si="11"/>
        <v>0</v>
      </c>
    </row>
    <row r="94" spans="1:13" ht="12.75">
      <c r="A94" s="108">
        <v>3213</v>
      </c>
      <c r="B94" s="109" t="s">
        <v>67</v>
      </c>
      <c r="C94" s="112">
        <f t="shared" si="12"/>
        <v>2000</v>
      </c>
      <c r="D94" s="112"/>
      <c r="E94" s="112"/>
      <c r="F94" s="112"/>
      <c r="G94" s="112">
        <v>2000</v>
      </c>
      <c r="H94" s="112"/>
      <c r="I94" s="112"/>
      <c r="J94" s="112"/>
      <c r="K94" s="112"/>
      <c r="L94" s="111">
        <f>C94</f>
        <v>2000</v>
      </c>
      <c r="M94" s="111">
        <f t="shared" si="11"/>
        <v>2000</v>
      </c>
    </row>
    <row r="95" spans="1:13" ht="12.75">
      <c r="A95" s="108">
        <v>3214</v>
      </c>
      <c r="B95" s="109" t="s">
        <v>77</v>
      </c>
      <c r="C95" s="112">
        <f t="shared" si="12"/>
        <v>2500</v>
      </c>
      <c r="D95" s="111"/>
      <c r="E95" s="111"/>
      <c r="F95" s="111"/>
      <c r="G95" s="112">
        <v>2500</v>
      </c>
      <c r="H95" s="111"/>
      <c r="I95" s="111"/>
      <c r="J95" s="111"/>
      <c r="K95" s="111"/>
      <c r="L95" s="111">
        <f>C95</f>
        <v>2500</v>
      </c>
      <c r="M95" s="111">
        <f t="shared" si="11"/>
        <v>2500</v>
      </c>
    </row>
    <row r="96" spans="1:13" ht="12.75">
      <c r="A96" s="152">
        <v>322</v>
      </c>
      <c r="B96" s="110" t="s">
        <v>39</v>
      </c>
      <c r="C96" s="153">
        <f t="shared" si="12"/>
        <v>8500</v>
      </c>
      <c r="D96" s="153"/>
      <c r="E96" s="153"/>
      <c r="F96" s="153"/>
      <c r="G96" s="153">
        <f>SUM(G97:G101)</f>
        <v>8500</v>
      </c>
      <c r="H96" s="153">
        <f>SUM(H97:H101)</f>
        <v>10000</v>
      </c>
      <c r="I96" s="153"/>
      <c r="J96" s="153"/>
      <c r="K96" s="153"/>
      <c r="L96" s="128">
        <f>L97+L98+L99+L100+L101</f>
        <v>8500</v>
      </c>
      <c r="M96" s="128">
        <f t="shared" si="11"/>
        <v>8500</v>
      </c>
    </row>
    <row r="97" spans="1:13" ht="12.75">
      <c r="A97" s="108">
        <v>3221</v>
      </c>
      <c r="B97" s="109" t="s">
        <v>51</v>
      </c>
      <c r="C97" s="112">
        <f t="shared" si="12"/>
        <v>1500</v>
      </c>
      <c r="D97" s="112"/>
      <c r="E97" s="112"/>
      <c r="F97" s="112"/>
      <c r="G97" s="112">
        <v>1500</v>
      </c>
      <c r="H97" s="112"/>
      <c r="I97" s="112"/>
      <c r="J97" s="112"/>
      <c r="K97" s="112"/>
      <c r="L97" s="111">
        <f>C97</f>
        <v>1500</v>
      </c>
      <c r="M97" s="111">
        <f t="shared" si="11"/>
        <v>1500</v>
      </c>
    </row>
    <row r="98" spans="1:13" ht="12.75">
      <c r="A98" s="108">
        <v>3225</v>
      </c>
      <c r="B98" s="109" t="s">
        <v>54</v>
      </c>
      <c r="C98" s="112">
        <f t="shared" si="12"/>
        <v>0</v>
      </c>
      <c r="D98" s="111"/>
      <c r="E98" s="112"/>
      <c r="F98" s="112"/>
      <c r="G98" s="112">
        <v>0</v>
      </c>
      <c r="H98" s="112">
        <v>10000</v>
      </c>
      <c r="I98" s="112"/>
      <c r="J98" s="112"/>
      <c r="K98" s="112"/>
      <c r="L98" s="111">
        <f>C98</f>
        <v>0</v>
      </c>
      <c r="M98" s="111">
        <f t="shared" si="11"/>
        <v>0</v>
      </c>
    </row>
    <row r="99" spans="1:13" ht="12.75">
      <c r="A99" s="108">
        <v>3227</v>
      </c>
      <c r="B99" s="109" t="s">
        <v>76</v>
      </c>
      <c r="C99" s="112">
        <f t="shared" si="12"/>
        <v>2000</v>
      </c>
      <c r="D99" s="111"/>
      <c r="E99" s="112"/>
      <c r="F99" s="112"/>
      <c r="G99" s="112">
        <v>2000</v>
      </c>
      <c r="H99" s="112"/>
      <c r="I99" s="112"/>
      <c r="J99" s="112"/>
      <c r="K99" s="112"/>
      <c r="L99" s="111">
        <f>C99</f>
        <v>2000</v>
      </c>
      <c r="M99" s="111">
        <f t="shared" si="11"/>
        <v>2000</v>
      </c>
    </row>
    <row r="100" spans="1:13" ht="12.75">
      <c r="A100" s="108">
        <v>323</v>
      </c>
      <c r="B100" s="109" t="s">
        <v>40</v>
      </c>
      <c r="C100" s="112">
        <f t="shared" si="12"/>
        <v>0</v>
      </c>
      <c r="D100" s="111"/>
      <c r="E100" s="112"/>
      <c r="F100" s="112"/>
      <c r="G100" s="112">
        <v>0</v>
      </c>
      <c r="H100" s="112"/>
      <c r="I100" s="112"/>
      <c r="J100" s="112"/>
      <c r="K100" s="112"/>
      <c r="L100" s="111">
        <f>C100</f>
        <v>0</v>
      </c>
      <c r="M100" s="111">
        <f t="shared" si="11"/>
        <v>0</v>
      </c>
    </row>
    <row r="101" spans="1:13" ht="12.75">
      <c r="A101" s="108">
        <v>3237</v>
      </c>
      <c r="B101" s="109" t="s">
        <v>157</v>
      </c>
      <c r="C101" s="112">
        <f t="shared" si="12"/>
        <v>5000</v>
      </c>
      <c r="D101" s="111"/>
      <c r="E101" s="112"/>
      <c r="F101" s="112"/>
      <c r="G101" s="112">
        <v>5000</v>
      </c>
      <c r="H101" s="112"/>
      <c r="I101" s="112"/>
      <c r="J101" s="112"/>
      <c r="K101" s="112"/>
      <c r="L101" s="111">
        <f>C101</f>
        <v>5000</v>
      </c>
      <c r="M101" s="111">
        <f t="shared" si="11"/>
        <v>5000</v>
      </c>
    </row>
    <row r="102" spans="1:13" ht="12.75">
      <c r="A102" s="152">
        <v>329</v>
      </c>
      <c r="B102" s="110" t="s">
        <v>41</v>
      </c>
      <c r="C102" s="153">
        <f>G102+H102</f>
        <v>15000</v>
      </c>
      <c r="D102" s="153"/>
      <c r="E102" s="153"/>
      <c r="F102" s="153"/>
      <c r="G102" s="153">
        <f>G103</f>
        <v>10000</v>
      </c>
      <c r="H102" s="153">
        <f>SUM(H103)</f>
        <v>5000</v>
      </c>
      <c r="I102" s="153"/>
      <c r="J102" s="153"/>
      <c r="K102" s="153"/>
      <c r="L102" s="128">
        <f>L103</f>
        <v>15000</v>
      </c>
      <c r="M102" s="128">
        <f t="shared" si="11"/>
        <v>15000</v>
      </c>
    </row>
    <row r="103" spans="1:13" ht="12.75">
      <c r="A103" s="108">
        <v>3299</v>
      </c>
      <c r="B103" s="109" t="s">
        <v>41</v>
      </c>
      <c r="C103" s="112">
        <f>G103+H103</f>
        <v>15000</v>
      </c>
      <c r="D103" s="112"/>
      <c r="E103" s="112"/>
      <c r="F103" s="112"/>
      <c r="G103" s="112">
        <v>10000</v>
      </c>
      <c r="H103" s="112">
        <v>5000</v>
      </c>
      <c r="I103" s="112"/>
      <c r="J103" s="112"/>
      <c r="K103" s="112"/>
      <c r="L103" s="111">
        <f>C103</f>
        <v>15000</v>
      </c>
      <c r="M103" s="111">
        <f t="shared" si="11"/>
        <v>15000</v>
      </c>
    </row>
    <row r="104" spans="1:13" ht="17.25" customHeight="1">
      <c r="A104" s="169"/>
      <c r="B104" s="170"/>
      <c r="C104" s="168"/>
      <c r="D104" s="168"/>
      <c r="E104" s="168"/>
      <c r="F104" s="168"/>
      <c r="G104" s="168"/>
      <c r="H104" s="168"/>
      <c r="I104" s="168"/>
      <c r="J104" s="163"/>
      <c r="K104" s="168"/>
      <c r="L104" s="163"/>
      <c r="M104" s="168"/>
    </row>
    <row r="105" spans="1:13" ht="12.75">
      <c r="A105" s="227" t="s">
        <v>85</v>
      </c>
      <c r="B105" s="228"/>
      <c r="C105" s="143">
        <f>C12+C29+C73+C89+C104</f>
        <v>10743750</v>
      </c>
      <c r="D105" s="143">
        <f>D12+D29+D104</f>
        <v>8977394</v>
      </c>
      <c r="E105" s="143">
        <f>E29+E104</f>
        <v>723432</v>
      </c>
      <c r="F105" s="143">
        <f>F29</f>
        <v>40580</v>
      </c>
      <c r="G105" s="143">
        <f>G29+G73+G89+G104</f>
        <v>712200</v>
      </c>
      <c r="H105" s="143">
        <f>H89+H73+H29+H12</f>
        <v>277144</v>
      </c>
      <c r="I105" s="143">
        <f>I104+I29</f>
        <v>13000</v>
      </c>
      <c r="J105" s="143">
        <f>J104+J29</f>
        <v>0</v>
      </c>
      <c r="K105" s="143">
        <f>K104+K29</f>
        <v>0</v>
      </c>
      <c r="L105" s="143">
        <f>C105</f>
        <v>10743750</v>
      </c>
      <c r="M105" s="143">
        <f>L105</f>
        <v>10743750</v>
      </c>
    </row>
    <row r="106" spans="1:13" ht="12.75">
      <c r="A106" s="92"/>
      <c r="B106" s="95"/>
      <c r="C106" s="117"/>
      <c r="D106" s="118"/>
      <c r="E106" s="117"/>
      <c r="F106" s="117"/>
      <c r="G106" s="117"/>
      <c r="H106" s="117"/>
      <c r="I106" s="117"/>
      <c r="J106" s="117"/>
      <c r="K106" s="117"/>
      <c r="L106" s="118"/>
      <c r="M106" s="118"/>
    </row>
    <row r="107" spans="1:13" ht="12.75">
      <c r="A107" s="92"/>
      <c r="B107" s="95"/>
      <c r="C107" s="117"/>
      <c r="D107" s="118"/>
      <c r="E107" s="117"/>
      <c r="F107" s="117"/>
      <c r="G107" s="117"/>
      <c r="H107" s="117"/>
      <c r="I107" s="117"/>
      <c r="J107" s="117"/>
      <c r="K107" s="117"/>
      <c r="L107" s="118"/>
      <c r="M107" s="118"/>
    </row>
    <row r="108" spans="1:13" ht="12.75">
      <c r="A108" s="92"/>
      <c r="B108" s="223" t="s">
        <v>96</v>
      </c>
      <c r="C108" s="224"/>
      <c r="D108" s="224"/>
      <c r="E108"/>
      <c r="F108" s="117"/>
      <c r="G108" s="117"/>
      <c r="H108" s="117"/>
      <c r="I108" s="117"/>
      <c r="J108" s="117"/>
      <c r="K108" s="117"/>
      <c r="L108" s="118"/>
      <c r="M108" s="118"/>
    </row>
    <row r="109" spans="1:13" ht="12.75">
      <c r="A109" s="92"/>
      <c r="B109" s="223" t="s">
        <v>97</v>
      </c>
      <c r="C109" s="224"/>
      <c r="D109" s="224"/>
      <c r="E109"/>
      <c r="F109" s="117"/>
      <c r="G109" s="117"/>
      <c r="H109" s="117"/>
      <c r="I109" s="117"/>
      <c r="J109" s="117"/>
      <c r="K109" s="117"/>
      <c r="L109" s="118"/>
      <c r="M109" s="118"/>
    </row>
    <row r="110" spans="1:13" ht="12.75">
      <c r="A110" s="92"/>
      <c r="B110" s="95"/>
      <c r="C110" s="117"/>
      <c r="D110" s="118"/>
      <c r="E110" s="117"/>
      <c r="F110" s="117"/>
      <c r="G110" s="117"/>
      <c r="H110" s="117"/>
      <c r="I110" s="117"/>
      <c r="J110" s="117"/>
      <c r="K110" s="117"/>
      <c r="L110" s="118"/>
      <c r="M110" s="118"/>
    </row>
    <row r="111" spans="1:13" ht="12.75">
      <c r="A111" s="139" t="s">
        <v>98</v>
      </c>
      <c r="B111" s="225" t="s">
        <v>114</v>
      </c>
      <c r="C111" s="226"/>
      <c r="D111" s="183"/>
      <c r="E111" s="182"/>
      <c r="F111" s="182"/>
      <c r="G111" s="182"/>
      <c r="H111" s="182"/>
      <c r="I111" s="182"/>
      <c r="J111" s="182"/>
      <c r="K111" s="182"/>
      <c r="L111" s="182"/>
      <c r="M111" s="182"/>
    </row>
    <row r="112" spans="1:13" ht="12.75">
      <c r="A112" s="125">
        <v>3</v>
      </c>
      <c r="B112" s="126" t="s">
        <v>32</v>
      </c>
      <c r="C112" s="127">
        <f>C113</f>
        <v>5137</v>
      </c>
      <c r="D112" s="127"/>
      <c r="E112" s="127">
        <f>E113</f>
        <v>2500</v>
      </c>
      <c r="F112" s="127"/>
      <c r="G112" s="127">
        <f>G113</f>
        <v>2637</v>
      </c>
      <c r="H112" s="127"/>
      <c r="I112" s="127"/>
      <c r="J112" s="127"/>
      <c r="K112" s="127"/>
      <c r="L112" s="127">
        <f>C112</f>
        <v>5137</v>
      </c>
      <c r="M112" s="127">
        <f>L112</f>
        <v>5137</v>
      </c>
    </row>
    <row r="113" spans="1:13" ht="12.75">
      <c r="A113" s="129">
        <v>32</v>
      </c>
      <c r="B113" s="171" t="s">
        <v>99</v>
      </c>
      <c r="C113" s="148">
        <f>C114+C119+C121+C123</f>
        <v>5137</v>
      </c>
      <c r="D113" s="148"/>
      <c r="E113" s="148">
        <f>E114+E119+E121+E123</f>
        <v>2500</v>
      </c>
      <c r="F113" s="148"/>
      <c r="G113" s="148">
        <f>G114+G119+G121+G123</f>
        <v>2637</v>
      </c>
      <c r="H113" s="148"/>
      <c r="I113" s="148"/>
      <c r="J113" s="148"/>
      <c r="K113" s="148"/>
      <c r="L113" s="131">
        <f>C113</f>
        <v>5137</v>
      </c>
      <c r="M113" s="131">
        <f aca="true" t="shared" si="13" ref="M113:M122">L113</f>
        <v>5137</v>
      </c>
    </row>
    <row r="114" spans="1:13" ht="12.75">
      <c r="A114" s="152">
        <v>321</v>
      </c>
      <c r="B114" s="110" t="s">
        <v>100</v>
      </c>
      <c r="C114" s="153">
        <f>SUM(C115:C118)</f>
        <v>2750</v>
      </c>
      <c r="D114" s="153"/>
      <c r="E114" s="153">
        <f>E115+E116+E117+E118</f>
        <v>750</v>
      </c>
      <c r="F114" s="153"/>
      <c r="G114" s="153">
        <f>G115+G116+G117+G118</f>
        <v>2000</v>
      </c>
      <c r="H114" s="153"/>
      <c r="I114" s="153"/>
      <c r="J114" s="153"/>
      <c r="K114" s="153"/>
      <c r="L114" s="128">
        <f>C114</f>
        <v>2750</v>
      </c>
      <c r="M114" s="128">
        <f t="shared" si="13"/>
        <v>2750</v>
      </c>
    </row>
    <row r="115" spans="1:13" ht="12.75">
      <c r="A115" s="108">
        <v>3211</v>
      </c>
      <c r="B115" s="109" t="s">
        <v>65</v>
      </c>
      <c r="C115" s="112">
        <f>D115+E115+F115+G115+H115+I115</f>
        <v>2250</v>
      </c>
      <c r="D115" s="112"/>
      <c r="E115" s="112">
        <v>750</v>
      </c>
      <c r="F115" s="112"/>
      <c r="G115" s="112">
        <v>1500</v>
      </c>
      <c r="H115" s="112"/>
      <c r="I115" s="112"/>
      <c r="J115" s="112"/>
      <c r="K115" s="112"/>
      <c r="L115" s="111">
        <f>C115</f>
        <v>2250</v>
      </c>
      <c r="M115" s="111">
        <f t="shared" si="13"/>
        <v>2250</v>
      </c>
    </row>
    <row r="116" spans="1:13" ht="12.75">
      <c r="A116" s="162">
        <v>3212</v>
      </c>
      <c r="B116" s="161" t="s">
        <v>101</v>
      </c>
      <c r="C116" s="112">
        <f>D116+E116+F116+G116+H116+I116</f>
        <v>0</v>
      </c>
      <c r="D116" s="165"/>
      <c r="E116" s="165"/>
      <c r="F116" s="165"/>
      <c r="G116" s="165"/>
      <c r="H116" s="165"/>
      <c r="I116" s="165"/>
      <c r="J116" s="165"/>
      <c r="K116" s="165"/>
      <c r="L116" s="163">
        <v>0</v>
      </c>
      <c r="M116" s="163">
        <f t="shared" si="13"/>
        <v>0</v>
      </c>
    </row>
    <row r="117" spans="1:13" ht="12.75">
      <c r="A117" s="108">
        <v>3213</v>
      </c>
      <c r="B117" s="109" t="s">
        <v>67</v>
      </c>
      <c r="C117" s="112">
        <f>D117+E117+F117+G117+H117+I117</f>
        <v>0</v>
      </c>
      <c r="D117" s="112"/>
      <c r="E117" s="112"/>
      <c r="F117" s="112"/>
      <c r="G117" s="112"/>
      <c r="H117" s="112"/>
      <c r="I117" s="112"/>
      <c r="J117" s="112"/>
      <c r="K117" s="112"/>
      <c r="L117" s="111">
        <v>0</v>
      </c>
      <c r="M117" s="111">
        <f t="shared" si="13"/>
        <v>0</v>
      </c>
    </row>
    <row r="118" spans="1:13" ht="12.75">
      <c r="A118" s="162">
        <v>3214</v>
      </c>
      <c r="B118" s="161" t="s">
        <v>77</v>
      </c>
      <c r="C118" s="112">
        <f>D118+E118+F118+G118+H118+I118</f>
        <v>500</v>
      </c>
      <c r="D118" s="165"/>
      <c r="E118" s="165"/>
      <c r="F118" s="165"/>
      <c r="G118" s="165">
        <v>500</v>
      </c>
      <c r="H118" s="165"/>
      <c r="I118" s="165"/>
      <c r="J118" s="165"/>
      <c r="K118" s="165"/>
      <c r="L118" s="163">
        <f>C118</f>
        <v>500</v>
      </c>
      <c r="M118" s="163">
        <f t="shared" si="13"/>
        <v>500</v>
      </c>
    </row>
    <row r="119" spans="1:13" ht="12.75">
      <c r="A119" s="152">
        <v>322</v>
      </c>
      <c r="B119" s="110" t="s">
        <v>39</v>
      </c>
      <c r="C119" s="153">
        <f>C120</f>
        <v>650</v>
      </c>
      <c r="D119" s="153"/>
      <c r="E119" s="153">
        <f>E120</f>
        <v>350</v>
      </c>
      <c r="F119" s="153"/>
      <c r="G119" s="153">
        <f>G120</f>
        <v>300</v>
      </c>
      <c r="H119" s="153"/>
      <c r="I119" s="153"/>
      <c r="J119" s="153"/>
      <c r="K119" s="153"/>
      <c r="L119" s="128">
        <f>L120</f>
        <v>650</v>
      </c>
      <c r="M119" s="128">
        <f>M120</f>
        <v>650</v>
      </c>
    </row>
    <row r="120" spans="1:13" ht="12.75" customHeight="1">
      <c r="A120" s="108">
        <v>3221</v>
      </c>
      <c r="B120" s="109" t="s">
        <v>109</v>
      </c>
      <c r="C120" s="112">
        <f>D120+E120+F120+G120+H120+I120</f>
        <v>650</v>
      </c>
      <c r="D120" s="112"/>
      <c r="E120" s="112">
        <v>350</v>
      </c>
      <c r="F120" s="112"/>
      <c r="G120" s="112">
        <v>300</v>
      </c>
      <c r="H120" s="112"/>
      <c r="I120" s="112"/>
      <c r="J120" s="112"/>
      <c r="K120" s="112"/>
      <c r="L120" s="111">
        <f>C120</f>
        <v>650</v>
      </c>
      <c r="M120" s="111">
        <f>L120</f>
        <v>650</v>
      </c>
    </row>
    <row r="121" spans="1:13" ht="12.75" customHeight="1">
      <c r="A121" s="152">
        <v>323</v>
      </c>
      <c r="B121" s="110" t="s">
        <v>40</v>
      </c>
      <c r="C121" s="153">
        <f>C122</f>
        <v>400</v>
      </c>
      <c r="D121" s="153"/>
      <c r="E121" s="153">
        <f>E122</f>
        <v>400</v>
      </c>
      <c r="F121" s="153"/>
      <c r="G121" s="153"/>
      <c r="H121" s="153"/>
      <c r="I121" s="153"/>
      <c r="J121" s="153"/>
      <c r="K121" s="153"/>
      <c r="L121" s="128">
        <f>C121</f>
        <v>400</v>
      </c>
      <c r="M121" s="128">
        <f>M122</f>
        <v>400</v>
      </c>
    </row>
    <row r="122" spans="1:13" ht="12.75">
      <c r="A122" s="108">
        <v>3237</v>
      </c>
      <c r="B122" s="109" t="s">
        <v>60</v>
      </c>
      <c r="C122" s="112">
        <f>D122+E122+F122+G122+H122+I122</f>
        <v>400</v>
      </c>
      <c r="D122" s="112"/>
      <c r="E122" s="112">
        <v>400</v>
      </c>
      <c r="F122" s="112"/>
      <c r="G122" s="112"/>
      <c r="H122" s="112"/>
      <c r="I122" s="112"/>
      <c r="J122" s="112"/>
      <c r="K122" s="112"/>
      <c r="L122" s="111">
        <f>C122</f>
        <v>400</v>
      </c>
      <c r="M122" s="111">
        <f t="shared" si="13"/>
        <v>400</v>
      </c>
    </row>
    <row r="123" spans="1:13" ht="12.75">
      <c r="A123" s="152">
        <v>329</v>
      </c>
      <c r="B123" s="110" t="s">
        <v>41</v>
      </c>
      <c r="C123" s="153">
        <f>C124</f>
        <v>1337</v>
      </c>
      <c r="D123" s="153"/>
      <c r="E123" s="153">
        <f>E124</f>
        <v>1000</v>
      </c>
      <c r="F123" s="153"/>
      <c r="G123" s="153">
        <f>G124</f>
        <v>337</v>
      </c>
      <c r="H123" s="153"/>
      <c r="I123" s="153"/>
      <c r="J123" s="153"/>
      <c r="K123" s="153"/>
      <c r="L123" s="128">
        <f>L124</f>
        <v>1337</v>
      </c>
      <c r="M123" s="128">
        <f>L123</f>
        <v>1337</v>
      </c>
    </row>
    <row r="124" spans="1:13" ht="12.75">
      <c r="A124" s="108">
        <v>3299</v>
      </c>
      <c r="B124" s="109" t="s">
        <v>41</v>
      </c>
      <c r="C124" s="165">
        <f>D124+E124+F124+G124+H124+I124</f>
        <v>1337</v>
      </c>
      <c r="D124" s="165"/>
      <c r="E124" s="165">
        <v>1000</v>
      </c>
      <c r="F124" s="165"/>
      <c r="G124" s="165">
        <v>337</v>
      </c>
      <c r="H124" s="165"/>
      <c r="I124" s="165"/>
      <c r="J124" s="165"/>
      <c r="K124" s="165"/>
      <c r="L124" s="163">
        <f>C124</f>
        <v>1337</v>
      </c>
      <c r="M124" s="163">
        <f>L124</f>
        <v>1337</v>
      </c>
    </row>
    <row r="125" spans="1:13" ht="11.25" customHeight="1">
      <c r="A125" s="108"/>
      <c r="B125" s="109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</row>
    <row r="126" spans="1:13" ht="12.75">
      <c r="A126" s="227" t="s">
        <v>85</v>
      </c>
      <c r="B126" s="228"/>
      <c r="C126" s="143">
        <f>C112</f>
        <v>5137</v>
      </c>
      <c r="D126" s="143"/>
      <c r="E126" s="143">
        <f>E112</f>
        <v>2500</v>
      </c>
      <c r="F126" s="143"/>
      <c r="G126" s="143">
        <f>G112</f>
        <v>2637</v>
      </c>
      <c r="H126" s="143"/>
      <c r="I126" s="143"/>
      <c r="J126" s="143">
        <f>J112</f>
        <v>0</v>
      </c>
      <c r="K126" s="143">
        <f>K112</f>
        <v>0</v>
      </c>
      <c r="L126" s="143">
        <f>L112</f>
        <v>5137</v>
      </c>
      <c r="M126" s="143">
        <f>M112</f>
        <v>5137</v>
      </c>
    </row>
    <row r="127" spans="1:13" ht="12.75">
      <c r="A127" s="92"/>
      <c r="B127" s="95"/>
      <c r="C127" s="117"/>
      <c r="D127" s="118"/>
      <c r="E127" s="117"/>
      <c r="F127" s="117"/>
      <c r="G127" s="117"/>
      <c r="H127" s="117"/>
      <c r="I127" s="117"/>
      <c r="J127" s="117"/>
      <c r="K127" s="117"/>
      <c r="L127" s="118"/>
      <c r="M127" s="118"/>
    </row>
    <row r="128" spans="1:13" ht="12.75">
      <c r="A128" s="92"/>
      <c r="B128" s="95"/>
      <c r="C128" s="117"/>
      <c r="D128" s="118"/>
      <c r="E128" s="117"/>
      <c r="F128" s="117"/>
      <c r="G128" s="117"/>
      <c r="H128" s="117"/>
      <c r="I128" s="117"/>
      <c r="J128" s="117"/>
      <c r="K128" s="117"/>
      <c r="L128" s="118"/>
      <c r="M128" s="118"/>
    </row>
    <row r="129" spans="1:13" ht="12.75">
      <c r="A129" s="92"/>
      <c r="B129" s="95"/>
      <c r="C129" s="117"/>
      <c r="D129" s="118"/>
      <c r="E129" s="117"/>
      <c r="F129" s="117"/>
      <c r="G129" s="117"/>
      <c r="H129" s="117"/>
      <c r="I129" s="117"/>
      <c r="J129" s="117"/>
      <c r="K129" s="117"/>
      <c r="L129" s="118"/>
      <c r="M129" s="118"/>
    </row>
    <row r="130" spans="1:13" ht="12.75">
      <c r="A130" s="92"/>
      <c r="B130" s="95"/>
      <c r="C130" s="117"/>
      <c r="D130" s="118"/>
      <c r="E130" s="117"/>
      <c r="F130" s="117"/>
      <c r="G130" s="117"/>
      <c r="H130" s="117"/>
      <c r="I130" s="117"/>
      <c r="J130" s="117"/>
      <c r="K130" s="117"/>
      <c r="L130" s="118"/>
      <c r="M130" s="118"/>
    </row>
    <row r="131" spans="1:13" ht="12.75">
      <c r="A131" s="92"/>
      <c r="B131" s="95"/>
      <c r="C131" s="117"/>
      <c r="D131" s="118"/>
      <c r="E131" s="117"/>
      <c r="F131" s="117"/>
      <c r="G131" s="117"/>
      <c r="H131" s="117"/>
      <c r="I131" s="117"/>
      <c r="J131" s="117"/>
      <c r="K131" s="117"/>
      <c r="L131" s="118"/>
      <c r="M131" s="118"/>
    </row>
    <row r="132" spans="1:13" ht="12.75">
      <c r="A132" s="92"/>
      <c r="B132" s="95"/>
      <c r="C132" s="117"/>
      <c r="D132" s="118"/>
      <c r="E132" s="117"/>
      <c r="F132" s="117"/>
      <c r="G132" s="117"/>
      <c r="H132" s="117"/>
      <c r="I132" s="117"/>
      <c r="J132" s="117"/>
      <c r="K132" s="117"/>
      <c r="L132" s="118"/>
      <c r="M132" s="118"/>
    </row>
    <row r="133" spans="1:13" ht="12.75">
      <c r="A133" s="92"/>
      <c r="B133" s="95"/>
      <c r="C133" s="117"/>
      <c r="D133" s="118"/>
      <c r="E133" s="117"/>
      <c r="F133" s="117"/>
      <c r="G133" s="117"/>
      <c r="H133" s="117"/>
      <c r="I133" s="117"/>
      <c r="J133" s="117"/>
      <c r="K133" s="117"/>
      <c r="L133" s="118"/>
      <c r="M133" s="118"/>
    </row>
    <row r="134" spans="1:13" ht="12.75">
      <c r="A134" s="92"/>
      <c r="B134" s="95"/>
      <c r="C134" s="117"/>
      <c r="D134" s="118"/>
      <c r="E134" s="117"/>
      <c r="F134" s="117"/>
      <c r="G134" s="117"/>
      <c r="H134" s="117"/>
      <c r="I134" s="117"/>
      <c r="J134" s="117"/>
      <c r="K134" s="117"/>
      <c r="L134" s="118"/>
      <c r="M134" s="118"/>
    </row>
    <row r="135" spans="1:13" ht="12.75">
      <c r="A135" s="92"/>
      <c r="B135" s="223" t="s">
        <v>96</v>
      </c>
      <c r="C135" s="224"/>
      <c r="D135" s="224"/>
      <c r="E135"/>
      <c r="F135" s="117"/>
      <c r="G135" s="117"/>
      <c r="H135" s="117"/>
      <c r="I135" s="117"/>
      <c r="J135" s="117"/>
      <c r="K135" s="117"/>
      <c r="L135" s="118"/>
      <c r="M135" s="118"/>
    </row>
    <row r="136" spans="1:13" ht="12.75">
      <c r="A136" s="92"/>
      <c r="B136" s="223" t="s">
        <v>158</v>
      </c>
      <c r="C136" s="224"/>
      <c r="D136" s="224"/>
      <c r="E136"/>
      <c r="F136" s="117"/>
      <c r="G136" s="117"/>
      <c r="H136" s="117"/>
      <c r="I136" s="117"/>
      <c r="J136" s="117"/>
      <c r="K136" s="117"/>
      <c r="L136" s="118"/>
      <c r="M136" s="118"/>
    </row>
    <row r="137" spans="1:13" ht="12.75">
      <c r="A137" s="92"/>
      <c r="B137" s="95"/>
      <c r="C137" s="117"/>
      <c r="D137" s="118"/>
      <c r="E137" s="117"/>
      <c r="F137" s="117"/>
      <c r="G137" s="117"/>
      <c r="H137" s="117"/>
      <c r="I137" s="117"/>
      <c r="J137" s="117"/>
      <c r="K137" s="117"/>
      <c r="L137" s="118"/>
      <c r="M137" s="118"/>
    </row>
    <row r="138" spans="1:13" ht="12.75">
      <c r="A138" s="139" t="s">
        <v>159</v>
      </c>
      <c r="B138" s="225" t="s">
        <v>160</v>
      </c>
      <c r="C138" s="226"/>
      <c r="D138" s="183"/>
      <c r="E138" s="182"/>
      <c r="F138" s="182"/>
      <c r="G138" s="182"/>
      <c r="H138" s="182"/>
      <c r="I138" s="182"/>
      <c r="J138" s="182"/>
      <c r="K138" s="182"/>
      <c r="L138" s="182"/>
      <c r="M138" s="182"/>
    </row>
    <row r="139" spans="1:13" ht="12.75">
      <c r="A139" s="125">
        <v>3</v>
      </c>
      <c r="B139" s="126" t="s">
        <v>32</v>
      </c>
      <c r="C139" s="127">
        <f>C140</f>
        <v>29169</v>
      </c>
      <c r="D139" s="127"/>
      <c r="E139" s="127">
        <f>E140</f>
        <v>22669</v>
      </c>
      <c r="F139" s="127">
        <f>F140</f>
        <v>0</v>
      </c>
      <c r="G139" s="127">
        <f>G140</f>
        <v>6500</v>
      </c>
      <c r="H139" s="127"/>
      <c r="I139" s="127"/>
      <c r="J139" s="127"/>
      <c r="K139" s="127"/>
      <c r="L139" s="127">
        <f>L140</f>
        <v>29169</v>
      </c>
      <c r="M139" s="127">
        <f>L139</f>
        <v>29169</v>
      </c>
    </row>
    <row r="140" spans="1:13" ht="12.75">
      <c r="A140" s="129">
        <v>32</v>
      </c>
      <c r="B140" s="171" t="s">
        <v>99</v>
      </c>
      <c r="C140" s="148">
        <f>C141+C146+C148+C153</f>
        <v>29169</v>
      </c>
      <c r="D140" s="148"/>
      <c r="E140" s="148">
        <f>E141+E146+E148+E153</f>
        <v>22669</v>
      </c>
      <c r="F140" s="148">
        <f>F141+F146+F148+F153</f>
        <v>0</v>
      </c>
      <c r="G140" s="148">
        <f>G141+G146+G148+G153</f>
        <v>6500</v>
      </c>
      <c r="H140" s="148"/>
      <c r="I140" s="148"/>
      <c r="J140" s="148"/>
      <c r="K140" s="148"/>
      <c r="L140" s="131">
        <f>C140</f>
        <v>29169</v>
      </c>
      <c r="M140" s="131">
        <f>L140</f>
        <v>29169</v>
      </c>
    </row>
    <row r="141" spans="1:13" ht="12.75">
      <c r="A141" s="152">
        <v>321</v>
      </c>
      <c r="B141" s="110" t="s">
        <v>100</v>
      </c>
      <c r="C141" s="153">
        <f>D141+E141+F141+G141+H141+I141</f>
        <v>1500</v>
      </c>
      <c r="D141" s="153"/>
      <c r="E141" s="153">
        <f>E142+E143+E144+E145</f>
        <v>0</v>
      </c>
      <c r="F141" s="153">
        <f>F142+F143+F144+F145</f>
        <v>0</v>
      </c>
      <c r="G141" s="153">
        <f>G142+G143+G144+G145</f>
        <v>1500</v>
      </c>
      <c r="H141" s="153"/>
      <c r="I141" s="153"/>
      <c r="J141" s="153"/>
      <c r="K141" s="153"/>
      <c r="L141" s="128">
        <f>C141</f>
        <v>1500</v>
      </c>
      <c r="M141" s="128">
        <f>L141</f>
        <v>1500</v>
      </c>
    </row>
    <row r="142" spans="1:13" ht="12.75">
      <c r="A142" s="108">
        <v>3211</v>
      </c>
      <c r="B142" s="109" t="s">
        <v>65</v>
      </c>
      <c r="C142" s="165">
        <f>D142+E142+F142+G142+H142+I142</f>
        <v>1500</v>
      </c>
      <c r="D142" s="112"/>
      <c r="E142" s="112"/>
      <c r="F142" s="112"/>
      <c r="G142" s="112">
        <v>1500</v>
      </c>
      <c r="H142" s="112"/>
      <c r="I142" s="112"/>
      <c r="J142" s="112"/>
      <c r="K142" s="112"/>
      <c r="L142" s="111">
        <f>C142</f>
        <v>1500</v>
      </c>
      <c r="M142" s="111">
        <f>L142</f>
        <v>1500</v>
      </c>
    </row>
    <row r="143" spans="1:13" ht="12.75">
      <c r="A143" s="162">
        <v>3212</v>
      </c>
      <c r="B143" s="161" t="s">
        <v>101</v>
      </c>
      <c r="C143" s="165"/>
      <c r="D143" s="165"/>
      <c r="E143" s="165"/>
      <c r="F143" s="165"/>
      <c r="G143" s="165"/>
      <c r="H143" s="165"/>
      <c r="I143" s="165"/>
      <c r="J143" s="165"/>
      <c r="K143" s="165"/>
      <c r="L143" s="163"/>
      <c r="M143" s="163"/>
    </row>
    <row r="144" spans="1:13" ht="12.75">
      <c r="A144" s="108">
        <v>3213</v>
      </c>
      <c r="B144" s="109" t="s">
        <v>67</v>
      </c>
      <c r="C144" s="165"/>
      <c r="D144" s="112"/>
      <c r="E144" s="112"/>
      <c r="F144" s="112"/>
      <c r="G144" s="112"/>
      <c r="H144" s="112"/>
      <c r="I144" s="112"/>
      <c r="J144" s="112"/>
      <c r="K144" s="112"/>
      <c r="L144" s="111"/>
      <c r="M144" s="111"/>
    </row>
    <row r="145" spans="1:13" ht="12.75">
      <c r="A145" s="162">
        <v>3214</v>
      </c>
      <c r="B145" s="161" t="s">
        <v>77</v>
      </c>
      <c r="C145" s="165"/>
      <c r="D145" s="165"/>
      <c r="E145" s="165"/>
      <c r="F145" s="165"/>
      <c r="G145" s="165"/>
      <c r="H145" s="165"/>
      <c r="I145" s="165"/>
      <c r="J145" s="165"/>
      <c r="K145" s="165"/>
      <c r="L145" s="163"/>
      <c r="M145" s="163"/>
    </row>
    <row r="146" spans="1:13" ht="12.75">
      <c r="A146" s="152">
        <v>322</v>
      </c>
      <c r="B146" s="110" t="s">
        <v>39</v>
      </c>
      <c r="C146" s="153"/>
      <c r="D146" s="153"/>
      <c r="E146" s="153"/>
      <c r="F146" s="153"/>
      <c r="G146" s="153"/>
      <c r="H146" s="153"/>
      <c r="I146" s="153"/>
      <c r="J146" s="153"/>
      <c r="K146" s="153"/>
      <c r="L146" s="128"/>
      <c r="M146" s="128"/>
    </row>
    <row r="147" spans="1:13" ht="12.75">
      <c r="A147" s="108">
        <v>3221</v>
      </c>
      <c r="B147" s="109" t="s">
        <v>109</v>
      </c>
      <c r="C147" s="112"/>
      <c r="D147" s="112"/>
      <c r="E147" s="112"/>
      <c r="F147" s="112"/>
      <c r="G147" s="112"/>
      <c r="H147" s="112"/>
      <c r="I147" s="112"/>
      <c r="J147" s="112"/>
      <c r="K147" s="112"/>
      <c r="L147" s="111"/>
      <c r="M147" s="111"/>
    </row>
    <row r="148" spans="1:13" ht="12.75">
      <c r="A148" s="152">
        <v>323</v>
      </c>
      <c r="B148" s="110" t="s">
        <v>40</v>
      </c>
      <c r="C148" s="153">
        <f>D148+E148+F148+G148+H148+I148</f>
        <v>5000</v>
      </c>
      <c r="D148" s="153"/>
      <c r="E148" s="153"/>
      <c r="F148" s="153"/>
      <c r="G148" s="153">
        <f>SUM(G149:G152)</f>
        <v>5000</v>
      </c>
      <c r="H148" s="153"/>
      <c r="I148" s="153"/>
      <c r="J148" s="153"/>
      <c r="K148" s="153"/>
      <c r="L148" s="128">
        <f>C148</f>
        <v>5000</v>
      </c>
      <c r="M148" s="128">
        <f>L148</f>
        <v>5000</v>
      </c>
    </row>
    <row r="149" spans="1:13" ht="12.75">
      <c r="A149" s="162">
        <v>3231</v>
      </c>
      <c r="B149" s="161" t="s">
        <v>55</v>
      </c>
      <c r="C149" s="165">
        <f>D149+E149+F149+G149+H149+I149</f>
        <v>5000</v>
      </c>
      <c r="D149" s="165"/>
      <c r="E149" s="165"/>
      <c r="F149" s="165"/>
      <c r="G149" s="165">
        <v>5000</v>
      </c>
      <c r="H149" s="165"/>
      <c r="I149" s="165"/>
      <c r="J149" s="165"/>
      <c r="K149" s="165"/>
      <c r="L149" s="163">
        <f>C149</f>
        <v>5000</v>
      </c>
      <c r="M149" s="163">
        <f>L149</f>
        <v>5000</v>
      </c>
    </row>
    <row r="150" spans="1:13" ht="12.75">
      <c r="A150" s="108">
        <v>3237</v>
      </c>
      <c r="B150" s="109" t="s">
        <v>60</v>
      </c>
      <c r="C150" s="112"/>
      <c r="D150" s="112"/>
      <c r="E150" s="112"/>
      <c r="F150" s="112"/>
      <c r="G150" s="112"/>
      <c r="H150" s="112"/>
      <c r="I150" s="112"/>
      <c r="J150" s="112"/>
      <c r="K150" s="112"/>
      <c r="L150" s="111"/>
      <c r="M150" s="111"/>
    </row>
    <row r="151" spans="1:13" ht="12.75">
      <c r="A151" s="152">
        <v>324</v>
      </c>
      <c r="B151" s="110" t="s">
        <v>161</v>
      </c>
      <c r="C151" s="153"/>
      <c r="D151" s="153"/>
      <c r="E151" s="153"/>
      <c r="F151" s="153"/>
      <c r="G151" s="153"/>
      <c r="H151" s="153"/>
      <c r="I151" s="153"/>
      <c r="J151" s="153"/>
      <c r="K151" s="153"/>
      <c r="L151" s="128"/>
      <c r="M151" s="128"/>
    </row>
    <row r="152" spans="1:13" ht="14.25" customHeight="1">
      <c r="A152" s="108">
        <v>3241</v>
      </c>
      <c r="B152" s="109" t="s">
        <v>161</v>
      </c>
      <c r="C152" s="112"/>
      <c r="D152" s="112"/>
      <c r="E152" s="112"/>
      <c r="F152" s="112"/>
      <c r="G152" s="112"/>
      <c r="H152" s="112"/>
      <c r="I152" s="112"/>
      <c r="J152" s="112"/>
      <c r="K152" s="112"/>
      <c r="L152" s="111"/>
      <c r="M152" s="111"/>
    </row>
    <row r="153" spans="1:13" ht="12.75">
      <c r="A153" s="152">
        <v>329</v>
      </c>
      <c r="B153" s="110" t="s">
        <v>41</v>
      </c>
      <c r="C153" s="153">
        <f>E153</f>
        <v>22669</v>
      </c>
      <c r="D153" s="153"/>
      <c r="E153" s="153">
        <f>E154+E155</f>
        <v>22669</v>
      </c>
      <c r="F153" s="153"/>
      <c r="G153" s="153"/>
      <c r="H153" s="153"/>
      <c r="I153" s="153"/>
      <c r="J153" s="153"/>
      <c r="K153" s="153"/>
      <c r="L153" s="128">
        <f>C153</f>
        <v>22669</v>
      </c>
      <c r="M153" s="128">
        <f>C153</f>
        <v>22669</v>
      </c>
    </row>
    <row r="154" spans="1:13" ht="12.75">
      <c r="A154" s="162">
        <v>3291</v>
      </c>
      <c r="B154" s="181" t="s">
        <v>167</v>
      </c>
      <c r="C154" s="165">
        <f>E154</f>
        <v>4872</v>
      </c>
      <c r="D154" s="165"/>
      <c r="E154" s="165">
        <v>4872</v>
      </c>
      <c r="F154" s="165"/>
      <c r="G154" s="165"/>
      <c r="H154" s="165"/>
      <c r="I154" s="165"/>
      <c r="J154" s="165"/>
      <c r="K154" s="165"/>
      <c r="L154" s="163">
        <f>C154</f>
        <v>4872</v>
      </c>
      <c r="M154" s="163">
        <f>L154</f>
        <v>4872</v>
      </c>
    </row>
    <row r="155" spans="1:13" ht="12.75">
      <c r="A155" s="108">
        <v>3299</v>
      </c>
      <c r="B155" s="109" t="s">
        <v>41</v>
      </c>
      <c r="C155" s="165">
        <f>E155</f>
        <v>17797</v>
      </c>
      <c r="D155" s="165"/>
      <c r="E155" s="165">
        <v>17797</v>
      </c>
      <c r="F155" s="165"/>
      <c r="G155" s="165"/>
      <c r="H155" s="165"/>
      <c r="I155" s="165"/>
      <c r="J155" s="165"/>
      <c r="K155" s="165"/>
      <c r="L155" s="163">
        <f>C155</f>
        <v>17797</v>
      </c>
      <c r="M155" s="163">
        <f>L155</f>
        <v>17797</v>
      </c>
    </row>
    <row r="156" spans="1:13" ht="12.75">
      <c r="A156" s="108"/>
      <c r="B156" s="109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</row>
    <row r="157" spans="1:13" ht="12.75">
      <c r="A157" s="227" t="s">
        <v>85</v>
      </c>
      <c r="B157" s="228"/>
      <c r="C157" s="143">
        <f>C139</f>
        <v>29169</v>
      </c>
      <c r="D157" s="143"/>
      <c r="E157" s="143">
        <f>E139</f>
        <v>22669</v>
      </c>
      <c r="F157" s="143"/>
      <c r="G157" s="143">
        <f>G139</f>
        <v>6500</v>
      </c>
      <c r="H157" s="143"/>
      <c r="I157" s="143"/>
      <c r="J157" s="143">
        <f>J139</f>
        <v>0</v>
      </c>
      <c r="K157" s="143">
        <f>K139</f>
        <v>0</v>
      </c>
      <c r="L157" s="143">
        <f>C157</f>
        <v>29169</v>
      </c>
      <c r="M157" s="143">
        <f>L157</f>
        <v>29169</v>
      </c>
    </row>
    <row r="158" spans="1:13" ht="12.75">
      <c r="A158" s="92"/>
      <c r="B158" s="95"/>
      <c r="C158" s="117"/>
      <c r="D158" s="118"/>
      <c r="E158" s="117"/>
      <c r="F158" s="117"/>
      <c r="G158" s="117"/>
      <c r="H158" s="117"/>
      <c r="I158" s="117"/>
      <c r="J158" s="117"/>
      <c r="K158" s="117"/>
      <c r="L158" s="118"/>
      <c r="M158" s="118"/>
    </row>
    <row r="159" spans="1:13" ht="12.75">
      <c r="A159" s="92"/>
      <c r="B159" s="95"/>
      <c r="C159" s="117"/>
      <c r="D159" s="118"/>
      <c r="E159" s="117"/>
      <c r="F159" s="117"/>
      <c r="G159" s="117"/>
      <c r="H159" s="117"/>
      <c r="I159" s="117"/>
      <c r="J159" s="117"/>
      <c r="K159" s="117"/>
      <c r="L159" s="118"/>
      <c r="M159" s="118"/>
    </row>
    <row r="160" spans="1:13" ht="12.75">
      <c r="A160" s="92"/>
      <c r="B160" s="95"/>
      <c r="C160" s="117"/>
      <c r="D160" s="118"/>
      <c r="E160" s="117"/>
      <c r="F160" s="117"/>
      <c r="G160" s="117"/>
      <c r="H160" s="117"/>
      <c r="I160" s="117"/>
      <c r="J160" s="117"/>
      <c r="K160" s="117"/>
      <c r="L160" s="118"/>
      <c r="M160" s="118"/>
    </row>
    <row r="161" spans="1:13" ht="12.75" customHeight="1">
      <c r="A161" s="92"/>
      <c r="B161" s="95"/>
      <c r="C161" s="117"/>
      <c r="D161" s="118"/>
      <c r="E161" s="117"/>
      <c r="F161" s="117"/>
      <c r="G161" s="117"/>
      <c r="H161" s="117"/>
      <c r="I161" s="117"/>
      <c r="J161" s="117"/>
      <c r="K161" s="117"/>
      <c r="L161" s="118"/>
      <c r="M161" s="118"/>
    </row>
    <row r="162" spans="1:13" ht="12.75">
      <c r="A162" s="92"/>
      <c r="B162" s="223" t="s">
        <v>96</v>
      </c>
      <c r="C162" s="224"/>
      <c r="D162" s="224"/>
      <c r="E162"/>
      <c r="F162" s="117"/>
      <c r="G162" s="117"/>
      <c r="H162" s="117"/>
      <c r="I162" s="117"/>
      <c r="J162" s="117"/>
      <c r="K162" s="117"/>
      <c r="L162" s="118"/>
      <c r="M162" s="118"/>
    </row>
    <row r="163" spans="1:13" ht="12.75">
      <c r="A163" s="92"/>
      <c r="B163" s="223" t="s">
        <v>162</v>
      </c>
      <c r="C163" s="224"/>
      <c r="D163" s="224"/>
      <c r="E163"/>
      <c r="F163" s="117"/>
      <c r="G163" s="117"/>
      <c r="H163" s="117"/>
      <c r="I163" s="117"/>
      <c r="J163" s="117"/>
      <c r="K163" s="117"/>
      <c r="L163" s="118"/>
      <c r="M163" s="118"/>
    </row>
    <row r="164" spans="1:13" ht="12.75">
      <c r="A164" s="92"/>
      <c r="B164" s="95"/>
      <c r="C164" s="117"/>
      <c r="D164" s="118"/>
      <c r="E164" s="117"/>
      <c r="F164" s="117"/>
      <c r="G164" s="117"/>
      <c r="H164" s="117"/>
      <c r="I164" s="117"/>
      <c r="J164" s="117"/>
      <c r="K164" s="117"/>
      <c r="L164" s="118"/>
      <c r="M164" s="118"/>
    </row>
    <row r="165" spans="1:13" ht="12.75">
      <c r="A165" s="139" t="s">
        <v>159</v>
      </c>
      <c r="B165" s="225" t="s">
        <v>168</v>
      </c>
      <c r="C165" s="226"/>
      <c r="D165" s="183"/>
      <c r="E165" s="182"/>
      <c r="F165" s="182"/>
      <c r="G165" s="182"/>
      <c r="H165" s="182"/>
      <c r="I165" s="182"/>
      <c r="J165" s="182"/>
      <c r="K165" s="182"/>
      <c r="L165" s="182"/>
      <c r="M165" s="182"/>
    </row>
    <row r="166" spans="1:13" ht="12.75">
      <c r="A166" s="125">
        <v>3</v>
      </c>
      <c r="B166" s="126" t="s">
        <v>32</v>
      </c>
      <c r="C166" s="127">
        <f>C167+C173</f>
        <v>133000</v>
      </c>
      <c r="D166" s="127"/>
      <c r="E166" s="127">
        <f>E167+E173</f>
        <v>67700</v>
      </c>
      <c r="F166" s="127"/>
      <c r="G166" s="127">
        <f>G167+G173</f>
        <v>65300</v>
      </c>
      <c r="H166" s="127"/>
      <c r="I166" s="127"/>
      <c r="J166" s="127"/>
      <c r="K166" s="127"/>
      <c r="L166" s="127">
        <f aca="true" t="shared" si="14" ref="L166:L175">C166</f>
        <v>133000</v>
      </c>
      <c r="M166" s="127">
        <f aca="true" t="shared" si="15" ref="M166:M175">L166</f>
        <v>133000</v>
      </c>
    </row>
    <row r="167" spans="1:13" ht="12.75">
      <c r="A167" s="129">
        <v>31</v>
      </c>
      <c r="B167" s="130" t="s">
        <v>33</v>
      </c>
      <c r="C167" s="148">
        <f>D167+E167+G167+H167</f>
        <v>117400</v>
      </c>
      <c r="D167" s="148"/>
      <c r="E167" s="148">
        <f>E168+E170</f>
        <v>58700</v>
      </c>
      <c r="F167" s="148"/>
      <c r="G167" s="148">
        <f>G168+G170</f>
        <v>58700</v>
      </c>
      <c r="H167" s="148"/>
      <c r="I167" s="148"/>
      <c r="J167" s="148"/>
      <c r="K167" s="148"/>
      <c r="L167" s="131">
        <f t="shared" si="14"/>
        <v>117400</v>
      </c>
      <c r="M167" s="131">
        <f t="shared" si="15"/>
        <v>117400</v>
      </c>
    </row>
    <row r="168" spans="1:13" ht="12.75">
      <c r="A168" s="152">
        <v>311</v>
      </c>
      <c r="B168" s="110" t="s">
        <v>34</v>
      </c>
      <c r="C168" s="153">
        <f>D168+E168+F168+G168+H168</f>
        <v>108700</v>
      </c>
      <c r="D168" s="153"/>
      <c r="E168" s="153">
        <f>E169</f>
        <v>54350</v>
      </c>
      <c r="F168" s="153"/>
      <c r="G168" s="153">
        <f>G169</f>
        <v>54350</v>
      </c>
      <c r="H168" s="153"/>
      <c r="I168" s="153"/>
      <c r="J168" s="153"/>
      <c r="K168" s="153"/>
      <c r="L168" s="128">
        <f t="shared" si="14"/>
        <v>108700</v>
      </c>
      <c r="M168" s="128">
        <f t="shared" si="15"/>
        <v>108700</v>
      </c>
    </row>
    <row r="169" spans="1:13" ht="12.75">
      <c r="A169" s="108">
        <v>3111</v>
      </c>
      <c r="B169" s="109" t="s">
        <v>70</v>
      </c>
      <c r="C169" s="165">
        <f>D169+E169+F169+G169+H169</f>
        <v>108700</v>
      </c>
      <c r="D169" s="112"/>
      <c r="E169" s="112">
        <v>54350</v>
      </c>
      <c r="F169" s="112"/>
      <c r="G169" s="112">
        <v>54350</v>
      </c>
      <c r="H169" s="112"/>
      <c r="I169" s="112"/>
      <c r="J169" s="112"/>
      <c r="K169" s="112"/>
      <c r="L169" s="111">
        <f t="shared" si="14"/>
        <v>108700</v>
      </c>
      <c r="M169" s="111">
        <f t="shared" si="15"/>
        <v>108700</v>
      </c>
    </row>
    <row r="170" spans="1:13" ht="12.75">
      <c r="A170" s="152">
        <v>313</v>
      </c>
      <c r="B170" s="110" t="s">
        <v>163</v>
      </c>
      <c r="C170" s="153">
        <f>C171+C172</f>
        <v>8700</v>
      </c>
      <c r="D170" s="153"/>
      <c r="E170" s="153">
        <f>E171+E172</f>
        <v>4350</v>
      </c>
      <c r="F170" s="153"/>
      <c r="G170" s="153">
        <f>G171+G172</f>
        <v>4350</v>
      </c>
      <c r="H170" s="153"/>
      <c r="I170" s="153"/>
      <c r="J170" s="153"/>
      <c r="K170" s="153"/>
      <c r="L170" s="128">
        <f t="shared" si="14"/>
        <v>8700</v>
      </c>
      <c r="M170" s="128">
        <f t="shared" si="15"/>
        <v>8700</v>
      </c>
    </row>
    <row r="171" spans="1:13" ht="12.75">
      <c r="A171" s="108">
        <v>3132</v>
      </c>
      <c r="B171" s="109" t="s">
        <v>164</v>
      </c>
      <c r="C171" s="112">
        <f>D171+E171+F171+G171+H171</f>
        <v>7800</v>
      </c>
      <c r="D171" s="112"/>
      <c r="E171" s="112">
        <v>3900</v>
      </c>
      <c r="F171" s="112"/>
      <c r="G171" s="112">
        <v>3900</v>
      </c>
      <c r="H171" s="112"/>
      <c r="I171" s="112"/>
      <c r="J171" s="112"/>
      <c r="K171" s="112"/>
      <c r="L171" s="111">
        <f t="shared" si="14"/>
        <v>7800</v>
      </c>
      <c r="M171" s="111">
        <f t="shared" si="15"/>
        <v>7800</v>
      </c>
    </row>
    <row r="172" spans="1:13" ht="12.75">
      <c r="A172" s="108">
        <v>3133</v>
      </c>
      <c r="B172" s="109" t="s">
        <v>165</v>
      </c>
      <c r="C172" s="112">
        <f>D172+E172+F172+G172+H172</f>
        <v>900</v>
      </c>
      <c r="D172" s="112"/>
      <c r="E172" s="112">
        <v>450</v>
      </c>
      <c r="F172" s="112"/>
      <c r="G172" s="112">
        <v>450</v>
      </c>
      <c r="H172" s="112"/>
      <c r="I172" s="112"/>
      <c r="J172" s="112"/>
      <c r="K172" s="112"/>
      <c r="L172" s="111">
        <f t="shared" si="14"/>
        <v>900</v>
      </c>
      <c r="M172" s="111">
        <f t="shared" si="15"/>
        <v>900</v>
      </c>
    </row>
    <row r="173" spans="1:13" ht="12.75">
      <c r="A173" s="180">
        <v>32</v>
      </c>
      <c r="B173" s="130" t="s">
        <v>37</v>
      </c>
      <c r="C173" s="148">
        <f>D173+E173+F173+G173+H173+I173</f>
        <v>15600</v>
      </c>
      <c r="D173" s="148"/>
      <c r="E173" s="148">
        <f>E174</f>
        <v>9000</v>
      </c>
      <c r="F173" s="148"/>
      <c r="G173" s="148">
        <f>G174</f>
        <v>6600</v>
      </c>
      <c r="H173" s="148"/>
      <c r="I173" s="148"/>
      <c r="J173" s="148"/>
      <c r="K173" s="148"/>
      <c r="L173" s="131">
        <f t="shared" si="14"/>
        <v>15600</v>
      </c>
      <c r="M173" s="131">
        <f t="shared" si="15"/>
        <v>15600</v>
      </c>
    </row>
    <row r="174" spans="1:13" ht="12.75">
      <c r="A174" s="152">
        <v>321</v>
      </c>
      <c r="B174" s="110" t="s">
        <v>38</v>
      </c>
      <c r="C174" s="153">
        <f>C175</f>
        <v>15600</v>
      </c>
      <c r="D174" s="153"/>
      <c r="E174" s="153">
        <f>E175</f>
        <v>9000</v>
      </c>
      <c r="F174" s="153"/>
      <c r="G174" s="153">
        <f>G175+G176</f>
        <v>6600</v>
      </c>
      <c r="H174" s="153"/>
      <c r="I174" s="153"/>
      <c r="J174" s="153"/>
      <c r="K174" s="153"/>
      <c r="L174" s="128">
        <f t="shared" si="14"/>
        <v>15600</v>
      </c>
      <c r="M174" s="128">
        <f t="shared" si="15"/>
        <v>15600</v>
      </c>
    </row>
    <row r="175" spans="1:13" ht="12.75">
      <c r="A175" s="108">
        <v>3212</v>
      </c>
      <c r="B175" s="151" t="s">
        <v>166</v>
      </c>
      <c r="C175" s="112">
        <f>D175+E175+F175+G175+H175</f>
        <v>15600</v>
      </c>
      <c r="D175" s="112"/>
      <c r="E175" s="112">
        <v>9000</v>
      </c>
      <c r="F175" s="112"/>
      <c r="G175" s="112">
        <v>6600</v>
      </c>
      <c r="H175" s="112"/>
      <c r="I175" s="112"/>
      <c r="J175" s="112"/>
      <c r="K175" s="112"/>
      <c r="L175" s="111">
        <f t="shared" si="14"/>
        <v>15600</v>
      </c>
      <c r="M175" s="111">
        <f t="shared" si="15"/>
        <v>15600</v>
      </c>
    </row>
    <row r="176" spans="1:13" ht="12.75">
      <c r="A176" s="108"/>
      <c r="B176" s="109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</row>
    <row r="177" spans="1:13" ht="12.75">
      <c r="A177" s="227" t="s">
        <v>85</v>
      </c>
      <c r="B177" s="228"/>
      <c r="C177" s="143">
        <f>C166</f>
        <v>133000</v>
      </c>
      <c r="D177" s="143"/>
      <c r="E177" s="143">
        <f>E166</f>
        <v>67700</v>
      </c>
      <c r="F177" s="143"/>
      <c r="G177" s="143">
        <f>G166</f>
        <v>65300</v>
      </c>
      <c r="H177" s="143"/>
      <c r="I177" s="143"/>
      <c r="J177" s="143">
        <f>J166</f>
        <v>0</v>
      </c>
      <c r="K177" s="143">
        <f>K166</f>
        <v>0</v>
      </c>
      <c r="L177" s="143">
        <f>L166</f>
        <v>133000</v>
      </c>
      <c r="M177" s="143">
        <f>M166</f>
        <v>133000</v>
      </c>
    </row>
    <row r="178" spans="1:13" ht="12.75">
      <c r="A178" s="92"/>
      <c r="B178" s="95"/>
      <c r="C178" s="117"/>
      <c r="D178" s="118"/>
      <c r="E178" s="117"/>
      <c r="F178" s="117"/>
      <c r="G178" s="117"/>
      <c r="H178" s="117"/>
      <c r="I178" s="117"/>
      <c r="J178" s="117"/>
      <c r="K178" s="117"/>
      <c r="L178" s="118"/>
      <c r="M178" s="118"/>
    </row>
    <row r="179" spans="1:13" ht="12.75">
      <c r="A179" s="92"/>
      <c r="B179" s="95"/>
      <c r="C179" s="117"/>
      <c r="D179" s="118"/>
      <c r="E179" s="117"/>
      <c r="F179" s="117"/>
      <c r="G179" s="117"/>
      <c r="H179" s="117"/>
      <c r="I179" s="117"/>
      <c r="J179" s="117"/>
      <c r="K179" s="117"/>
      <c r="L179" s="118"/>
      <c r="M179" s="118"/>
    </row>
    <row r="180" spans="1:13" ht="12.75">
      <c r="A180" s="92"/>
      <c r="B180" s="95"/>
      <c r="C180" s="117"/>
      <c r="D180" s="118"/>
      <c r="E180" s="117"/>
      <c r="F180" s="117"/>
      <c r="G180" s="117"/>
      <c r="H180" s="117"/>
      <c r="I180" s="117"/>
      <c r="J180" s="117"/>
      <c r="K180" s="117"/>
      <c r="L180" s="118"/>
      <c r="M180" s="118"/>
    </row>
    <row r="181" spans="1:13" ht="12.75">
      <c r="A181" s="92"/>
      <c r="B181" s="95"/>
      <c r="C181" s="117"/>
      <c r="D181" s="118"/>
      <c r="E181" s="117"/>
      <c r="F181" s="117"/>
      <c r="G181" s="117"/>
      <c r="H181" s="117"/>
      <c r="I181" s="117"/>
      <c r="J181" s="117"/>
      <c r="K181" s="117"/>
      <c r="L181" s="118"/>
      <c r="M181" s="118"/>
    </row>
    <row r="182" spans="1:13" ht="12.75">
      <c r="A182" s="92"/>
      <c r="B182" s="95"/>
      <c r="C182" s="117"/>
      <c r="D182" s="118"/>
      <c r="E182" s="117"/>
      <c r="F182" s="117"/>
      <c r="G182" s="117"/>
      <c r="H182" s="117"/>
      <c r="I182" s="117"/>
      <c r="J182" s="117"/>
      <c r="K182" s="117"/>
      <c r="L182" s="118"/>
      <c r="M182" s="118"/>
    </row>
    <row r="183" spans="1:13" ht="12.75">
      <c r="A183" s="92"/>
      <c r="B183" s="95"/>
      <c r="C183" s="117"/>
      <c r="D183" s="118"/>
      <c r="E183" s="117"/>
      <c r="F183" s="117"/>
      <c r="G183" s="117"/>
      <c r="H183" s="117"/>
      <c r="I183" s="117"/>
      <c r="J183" s="117"/>
      <c r="K183" s="117"/>
      <c r="L183" s="118"/>
      <c r="M183" s="118"/>
    </row>
    <row r="184" spans="1:13" ht="12.75">
      <c r="A184" s="92"/>
      <c r="B184" s="229" t="s">
        <v>126</v>
      </c>
      <c r="C184" s="229"/>
      <c r="D184" s="229"/>
      <c r="E184" s="177"/>
      <c r="F184" s="117"/>
      <c r="G184" s="117"/>
      <c r="H184" s="117"/>
      <c r="I184" s="117"/>
      <c r="J184" s="117"/>
      <c r="K184" s="117"/>
      <c r="L184" s="118"/>
      <c r="M184" s="118"/>
    </row>
    <row r="185" spans="1:13" ht="12.75">
      <c r="A185" s="92"/>
      <c r="B185" s="223" t="s">
        <v>127</v>
      </c>
      <c r="C185" s="223"/>
      <c r="D185" s="223"/>
      <c r="E185"/>
      <c r="F185" s="117"/>
      <c r="G185" s="117"/>
      <c r="H185" s="117"/>
      <c r="I185" s="117"/>
      <c r="J185" s="117"/>
      <c r="K185" s="117"/>
      <c r="L185" s="118"/>
      <c r="M185" s="118"/>
    </row>
    <row r="186" spans="1:13" ht="12.75">
      <c r="A186" s="92"/>
      <c r="B186" s="95"/>
      <c r="C186" s="117"/>
      <c r="D186" s="118"/>
      <c r="E186" s="117"/>
      <c r="F186" s="117"/>
      <c r="G186" s="117"/>
      <c r="H186" s="117"/>
      <c r="I186" s="117"/>
      <c r="J186" s="117"/>
      <c r="K186" s="117"/>
      <c r="L186" s="118"/>
      <c r="M186" s="118"/>
    </row>
    <row r="187" spans="1:13" ht="12.75">
      <c r="A187" s="139" t="s">
        <v>123</v>
      </c>
      <c r="B187" s="132" t="s">
        <v>124</v>
      </c>
      <c r="C187" s="145"/>
      <c r="D187" s="145"/>
      <c r="E187" s="145"/>
      <c r="F187" s="145"/>
      <c r="G187" s="145"/>
      <c r="H187" s="145"/>
      <c r="I187" s="145"/>
      <c r="J187" s="145"/>
      <c r="K187" s="145"/>
      <c r="L187" s="133"/>
      <c r="M187" s="133"/>
    </row>
    <row r="188" spans="1:13" ht="12.75" customHeight="1">
      <c r="A188" s="125">
        <v>4</v>
      </c>
      <c r="B188" s="126" t="s">
        <v>45</v>
      </c>
      <c r="C188" s="146">
        <f>E188</f>
        <v>100000</v>
      </c>
      <c r="D188" s="146"/>
      <c r="E188" s="146">
        <f>E189</f>
        <v>100000</v>
      </c>
      <c r="F188" s="147"/>
      <c r="G188" s="146"/>
      <c r="H188" s="147"/>
      <c r="I188" s="146"/>
      <c r="J188" s="147"/>
      <c r="K188" s="147"/>
      <c r="L188" s="146">
        <f>C188</f>
        <v>100000</v>
      </c>
      <c r="M188" s="146">
        <f>L188</f>
        <v>100000</v>
      </c>
    </row>
    <row r="189" spans="1:13" ht="12.75" customHeight="1">
      <c r="A189" s="129">
        <v>42</v>
      </c>
      <c r="B189" s="130" t="s">
        <v>116</v>
      </c>
      <c r="C189" s="148">
        <f>E189</f>
        <v>100000</v>
      </c>
      <c r="D189" s="148"/>
      <c r="E189" s="148">
        <f>E190</f>
        <v>100000</v>
      </c>
      <c r="F189" s="148"/>
      <c r="G189" s="148"/>
      <c r="H189" s="148"/>
      <c r="I189" s="148"/>
      <c r="J189" s="148"/>
      <c r="K189" s="148"/>
      <c r="L189" s="131">
        <f>C189</f>
        <v>100000</v>
      </c>
      <c r="M189" s="131">
        <f>L189</f>
        <v>100000</v>
      </c>
    </row>
    <row r="190" spans="1:13" ht="12.75">
      <c r="A190" s="152">
        <v>421</v>
      </c>
      <c r="B190" s="154" t="s">
        <v>128</v>
      </c>
      <c r="C190" s="153">
        <f>E190</f>
        <v>100000</v>
      </c>
      <c r="D190" s="153"/>
      <c r="E190" s="153">
        <f>E191</f>
        <v>100000</v>
      </c>
      <c r="F190" s="153"/>
      <c r="G190" s="153"/>
      <c r="H190" s="153"/>
      <c r="I190" s="153"/>
      <c r="J190" s="153"/>
      <c r="K190" s="153"/>
      <c r="L190" s="128">
        <f>C190</f>
        <v>100000</v>
      </c>
      <c r="M190" s="128">
        <f>L190</f>
        <v>100000</v>
      </c>
    </row>
    <row r="191" spans="1:13" ht="12.75">
      <c r="A191" s="108">
        <v>4212</v>
      </c>
      <c r="B191" s="109" t="s">
        <v>129</v>
      </c>
      <c r="C191" s="165">
        <f>E191</f>
        <v>100000</v>
      </c>
      <c r="D191" s="165"/>
      <c r="E191" s="165">
        <v>100000</v>
      </c>
      <c r="F191" s="165"/>
      <c r="G191" s="165"/>
      <c r="H191" s="165"/>
      <c r="I191" s="165"/>
      <c r="J191" s="165"/>
      <c r="K191" s="165"/>
      <c r="L191" s="163">
        <f>C191</f>
        <v>100000</v>
      </c>
      <c r="M191" s="163">
        <v>100000</v>
      </c>
    </row>
    <row r="192" spans="1:13" ht="12.75">
      <c r="A192" s="108"/>
      <c r="B192" s="109"/>
      <c r="C192" s="165"/>
      <c r="D192" s="165"/>
      <c r="E192" s="165"/>
      <c r="F192" s="165"/>
      <c r="G192" s="165"/>
      <c r="H192" s="165"/>
      <c r="I192" s="165"/>
      <c r="J192" s="165"/>
      <c r="K192" s="165"/>
      <c r="L192" s="163"/>
      <c r="M192" s="163"/>
    </row>
    <row r="193" spans="1:13" ht="12.75">
      <c r="A193" s="92"/>
      <c r="B193" s="95"/>
      <c r="C193" s="117"/>
      <c r="D193" s="118"/>
      <c r="E193" s="117"/>
      <c r="F193" s="117"/>
      <c r="G193" s="117"/>
      <c r="H193" s="117"/>
      <c r="I193" s="117"/>
      <c r="J193" s="117"/>
      <c r="K193" s="117"/>
      <c r="L193" s="118"/>
      <c r="M193" s="118"/>
    </row>
    <row r="194" spans="1:13" ht="12.75">
      <c r="A194" s="92"/>
      <c r="B194" s="95"/>
      <c r="C194" s="117"/>
      <c r="D194" s="118"/>
      <c r="E194" s="117"/>
      <c r="F194" s="117"/>
      <c r="G194" s="117"/>
      <c r="H194" s="117"/>
      <c r="I194" s="117"/>
      <c r="J194" s="117"/>
      <c r="K194" s="117"/>
      <c r="L194" s="118"/>
      <c r="M194" s="118"/>
    </row>
    <row r="195" spans="1:13" ht="12.75">
      <c r="A195" s="92"/>
      <c r="B195" s="95"/>
      <c r="C195" s="117"/>
      <c r="D195" s="118"/>
      <c r="E195" s="117"/>
      <c r="F195" s="117"/>
      <c r="G195" s="117"/>
      <c r="H195" s="117"/>
      <c r="I195" s="117"/>
      <c r="J195" s="117"/>
      <c r="K195" s="117"/>
      <c r="L195" s="118"/>
      <c r="M195" s="118"/>
    </row>
    <row r="196" spans="1:13" ht="12.75">
      <c r="A196" s="92"/>
      <c r="B196" s="95"/>
      <c r="C196" s="117"/>
      <c r="D196" s="118"/>
      <c r="E196" s="117"/>
      <c r="F196" s="117"/>
      <c r="G196" s="117"/>
      <c r="H196" s="117"/>
      <c r="I196" s="117"/>
      <c r="J196" s="117"/>
      <c r="K196" s="117"/>
      <c r="L196" s="118"/>
      <c r="M196" s="118"/>
    </row>
    <row r="197" spans="1:13" ht="12.75">
      <c r="A197" s="92"/>
      <c r="B197" s="95"/>
      <c r="C197" s="117"/>
      <c r="D197" s="118"/>
      <c r="E197" s="117"/>
      <c r="F197" s="117"/>
      <c r="G197" s="117"/>
      <c r="H197" s="117"/>
      <c r="I197" s="117"/>
      <c r="J197" s="117"/>
      <c r="K197" s="117"/>
      <c r="L197" s="118"/>
      <c r="M197" s="118"/>
    </row>
    <row r="198" spans="1:13" ht="12.75">
      <c r="A198" s="92"/>
      <c r="B198" s="95"/>
      <c r="C198" s="117"/>
      <c r="D198" s="118"/>
      <c r="E198" s="117"/>
      <c r="F198" s="117"/>
      <c r="G198" s="117"/>
      <c r="H198" s="117"/>
      <c r="I198" s="117"/>
      <c r="J198" s="117"/>
      <c r="K198" s="117"/>
      <c r="L198" s="118"/>
      <c r="M198" s="118"/>
    </row>
    <row r="199" spans="1:13" ht="12.75">
      <c r="A199" s="92"/>
      <c r="B199" s="95"/>
      <c r="C199" s="117"/>
      <c r="D199" s="118"/>
      <c r="E199" s="117"/>
      <c r="F199" s="117"/>
      <c r="G199" s="117"/>
      <c r="H199" s="117"/>
      <c r="I199" s="117"/>
      <c r="J199" s="117"/>
      <c r="K199" s="117"/>
      <c r="L199" s="118"/>
      <c r="M199" s="118"/>
    </row>
    <row r="200" spans="1:13" ht="12.75">
      <c r="A200" s="92"/>
      <c r="B200" s="95"/>
      <c r="C200" s="117"/>
      <c r="D200" s="118"/>
      <c r="E200" s="117"/>
      <c r="F200" s="117"/>
      <c r="G200" s="117"/>
      <c r="H200" s="117"/>
      <c r="I200" s="117"/>
      <c r="J200" s="117"/>
      <c r="K200" s="117"/>
      <c r="L200" s="118"/>
      <c r="M200" s="118"/>
    </row>
    <row r="201" spans="1:13" ht="12.75">
      <c r="A201" s="92"/>
      <c r="B201" s="229" t="s">
        <v>102</v>
      </c>
      <c r="C201" s="230"/>
      <c r="D201" s="230"/>
      <c r="E201" s="177"/>
      <c r="F201" s="117"/>
      <c r="G201" s="117"/>
      <c r="H201" s="117"/>
      <c r="I201" s="117"/>
      <c r="J201" s="117"/>
      <c r="K201" s="117"/>
      <c r="L201" s="118"/>
      <c r="M201" s="118"/>
    </row>
    <row r="202" spans="1:13" ht="12.75">
      <c r="A202" s="92"/>
      <c r="B202" s="223" t="s">
        <v>131</v>
      </c>
      <c r="C202" s="224"/>
      <c r="D202" s="224"/>
      <c r="E202"/>
      <c r="F202" s="117"/>
      <c r="G202" s="117"/>
      <c r="H202" s="117"/>
      <c r="I202" s="117"/>
      <c r="J202" s="117"/>
      <c r="K202" s="117"/>
      <c r="L202" s="118"/>
      <c r="M202" s="118"/>
    </row>
    <row r="203" spans="1:13" ht="12.75">
      <c r="A203" s="92"/>
      <c r="B203" s="95"/>
      <c r="C203" s="117"/>
      <c r="D203" s="118"/>
      <c r="E203" s="117"/>
      <c r="F203" s="117"/>
      <c r="G203" s="117"/>
      <c r="H203" s="117"/>
      <c r="I203" s="117"/>
      <c r="J203" s="117"/>
      <c r="K203" s="117"/>
      <c r="L203" s="118"/>
      <c r="M203" s="118"/>
    </row>
    <row r="204" spans="1:13" ht="12.75">
      <c r="A204" s="139" t="s">
        <v>123</v>
      </c>
      <c r="B204" s="132" t="s">
        <v>124</v>
      </c>
      <c r="C204" s="145"/>
      <c r="D204" s="145"/>
      <c r="E204" s="145"/>
      <c r="F204" s="145"/>
      <c r="G204" s="145"/>
      <c r="H204" s="145"/>
      <c r="I204" s="145"/>
      <c r="J204" s="145"/>
      <c r="K204" s="145"/>
      <c r="L204" s="133"/>
      <c r="M204" s="133"/>
    </row>
    <row r="205" spans="1:13" ht="25.5">
      <c r="A205" s="125">
        <v>4</v>
      </c>
      <c r="B205" s="126" t="s">
        <v>45</v>
      </c>
      <c r="C205" s="146">
        <f>C206</f>
        <v>283476</v>
      </c>
      <c r="D205" s="146"/>
      <c r="E205" s="146">
        <f>E206</f>
        <v>210000</v>
      </c>
      <c r="F205" s="146">
        <f>F206</f>
        <v>36920</v>
      </c>
      <c r="G205" s="146">
        <f>G206</f>
        <v>15610</v>
      </c>
      <c r="H205" s="146">
        <f>H206</f>
        <v>7765</v>
      </c>
      <c r="I205" s="146">
        <f>I206</f>
        <v>13181</v>
      </c>
      <c r="J205" s="147"/>
      <c r="K205" s="147"/>
      <c r="L205" s="146">
        <f>L206</f>
        <v>283476</v>
      </c>
      <c r="M205" s="146">
        <f>M206</f>
        <v>283476</v>
      </c>
    </row>
    <row r="206" spans="1:13" ht="25.5">
      <c r="A206" s="129">
        <v>42</v>
      </c>
      <c r="B206" s="130" t="s">
        <v>116</v>
      </c>
      <c r="C206" s="148">
        <f>C207+C212</f>
        <v>283476</v>
      </c>
      <c r="D206" s="148"/>
      <c r="E206" s="148">
        <f>E207</f>
        <v>210000</v>
      </c>
      <c r="F206" s="148">
        <f>F207+F212</f>
        <v>36920</v>
      </c>
      <c r="G206" s="148">
        <f>G207+G212</f>
        <v>15610</v>
      </c>
      <c r="H206" s="148">
        <f>H207+H212</f>
        <v>7765</v>
      </c>
      <c r="I206" s="148">
        <f>I207+I212</f>
        <v>13181</v>
      </c>
      <c r="J206" s="148"/>
      <c r="K206" s="148"/>
      <c r="L206" s="131">
        <f aca="true" t="shared" si="16" ref="L206:L213">C206</f>
        <v>283476</v>
      </c>
      <c r="M206" s="131">
        <f aca="true" t="shared" si="17" ref="M206:M211">L206</f>
        <v>283476</v>
      </c>
    </row>
    <row r="207" spans="1:13" ht="12.75">
      <c r="A207" s="152">
        <v>422</v>
      </c>
      <c r="B207" s="154" t="s">
        <v>44</v>
      </c>
      <c r="C207" s="153">
        <f>SUM(C208:C211)</f>
        <v>273711</v>
      </c>
      <c r="D207" s="153"/>
      <c r="E207" s="153">
        <v>210000</v>
      </c>
      <c r="F207" s="153">
        <f>SUM(F208:F211)</f>
        <v>31920</v>
      </c>
      <c r="G207" s="153">
        <f>G211</f>
        <v>13110</v>
      </c>
      <c r="H207" s="153">
        <f>H208+H209+H210+H211</f>
        <v>6500</v>
      </c>
      <c r="I207" s="153">
        <f>SUM(I208:I211)</f>
        <v>12181</v>
      </c>
      <c r="J207" s="153"/>
      <c r="K207" s="153"/>
      <c r="L207" s="128">
        <f t="shared" si="16"/>
        <v>273711</v>
      </c>
      <c r="M207" s="128">
        <f t="shared" si="17"/>
        <v>273711</v>
      </c>
    </row>
    <row r="208" spans="1:13" ht="12.75">
      <c r="A208" s="108">
        <v>4221</v>
      </c>
      <c r="B208" s="109" t="s">
        <v>117</v>
      </c>
      <c r="C208" s="165">
        <f aca="true" t="shared" si="18" ref="C208:C213">D208+E208+F208+G208+H208+I208</f>
        <v>239681</v>
      </c>
      <c r="D208" s="165"/>
      <c r="E208" s="165">
        <v>210000</v>
      </c>
      <c r="F208" s="165">
        <v>16000</v>
      </c>
      <c r="G208" s="165"/>
      <c r="H208" s="165">
        <v>6500</v>
      </c>
      <c r="I208" s="165">
        <v>7181</v>
      </c>
      <c r="J208" s="165"/>
      <c r="K208" s="165"/>
      <c r="L208" s="163">
        <f t="shared" si="16"/>
        <v>239681</v>
      </c>
      <c r="M208" s="163">
        <f t="shared" si="17"/>
        <v>239681</v>
      </c>
    </row>
    <row r="209" spans="1:13" ht="12.75" customHeight="1">
      <c r="A209" s="108">
        <v>4222</v>
      </c>
      <c r="B209" s="109" t="s">
        <v>121</v>
      </c>
      <c r="C209" s="165">
        <f t="shared" si="18"/>
        <v>0</v>
      </c>
      <c r="D209" s="165"/>
      <c r="E209" s="165"/>
      <c r="F209" s="165"/>
      <c r="G209" s="165"/>
      <c r="H209" s="165"/>
      <c r="I209" s="165"/>
      <c r="J209" s="165"/>
      <c r="K209" s="165"/>
      <c r="L209" s="163">
        <f t="shared" si="16"/>
        <v>0</v>
      </c>
      <c r="M209" s="163">
        <f t="shared" si="17"/>
        <v>0</v>
      </c>
    </row>
    <row r="210" spans="1:13" ht="12.75" customHeight="1">
      <c r="A210" s="108">
        <v>4226</v>
      </c>
      <c r="B210" s="109" t="s">
        <v>122</v>
      </c>
      <c r="C210" s="165">
        <f t="shared" si="18"/>
        <v>0</v>
      </c>
      <c r="D210" s="165"/>
      <c r="E210" s="165"/>
      <c r="F210" s="165"/>
      <c r="G210" s="165"/>
      <c r="H210" s="165"/>
      <c r="I210" s="165"/>
      <c r="J210" s="165"/>
      <c r="K210" s="165"/>
      <c r="L210" s="163">
        <f t="shared" si="16"/>
        <v>0</v>
      </c>
      <c r="M210" s="163">
        <f t="shared" si="17"/>
        <v>0</v>
      </c>
    </row>
    <row r="211" spans="1:13" ht="12.75">
      <c r="A211" s="108">
        <v>4227</v>
      </c>
      <c r="B211" s="109" t="s">
        <v>118</v>
      </c>
      <c r="C211" s="165">
        <f t="shared" si="18"/>
        <v>34030</v>
      </c>
      <c r="D211" s="165"/>
      <c r="E211" s="165"/>
      <c r="F211" s="165">
        <v>15920</v>
      </c>
      <c r="G211" s="165">
        <v>13110</v>
      </c>
      <c r="H211" s="165"/>
      <c r="I211" s="165">
        <v>5000</v>
      </c>
      <c r="J211" s="165"/>
      <c r="K211" s="165"/>
      <c r="L211" s="163">
        <f t="shared" si="16"/>
        <v>34030</v>
      </c>
      <c r="M211" s="163">
        <f t="shared" si="17"/>
        <v>34030</v>
      </c>
    </row>
    <row r="212" spans="1:13" ht="25.5">
      <c r="A212" s="152">
        <v>424</v>
      </c>
      <c r="B212" s="110" t="s">
        <v>47</v>
      </c>
      <c r="C212" s="153">
        <f t="shared" si="18"/>
        <v>9765</v>
      </c>
      <c r="D212" s="153"/>
      <c r="E212" s="153"/>
      <c r="F212" s="153">
        <f>F213</f>
        <v>5000</v>
      </c>
      <c r="G212" s="153">
        <f>G213</f>
        <v>2500</v>
      </c>
      <c r="H212" s="153">
        <f>H213</f>
        <v>1265</v>
      </c>
      <c r="I212" s="153">
        <f>I213</f>
        <v>1000</v>
      </c>
      <c r="J212" s="153"/>
      <c r="K212" s="153"/>
      <c r="L212" s="128">
        <f t="shared" si="16"/>
        <v>9765</v>
      </c>
      <c r="M212" s="128">
        <f aca="true" t="shared" si="19" ref="M212:M221">L212</f>
        <v>9765</v>
      </c>
    </row>
    <row r="213" spans="1:13" ht="12.75">
      <c r="A213" s="114">
        <v>4241</v>
      </c>
      <c r="B213" s="134" t="s">
        <v>73</v>
      </c>
      <c r="C213" s="115">
        <f t="shared" si="18"/>
        <v>9765</v>
      </c>
      <c r="D213" s="115"/>
      <c r="E213" s="115"/>
      <c r="F213" s="115">
        <v>5000</v>
      </c>
      <c r="G213" s="115">
        <v>2500</v>
      </c>
      <c r="H213" s="115">
        <v>1265</v>
      </c>
      <c r="I213" s="115">
        <v>1000</v>
      </c>
      <c r="J213" s="115"/>
      <c r="K213" s="115"/>
      <c r="L213" s="116">
        <f t="shared" si="16"/>
        <v>9765</v>
      </c>
      <c r="M213" s="116">
        <f t="shared" si="19"/>
        <v>9765</v>
      </c>
    </row>
    <row r="214" spans="1:13" ht="12.75">
      <c r="A214" s="119"/>
      <c r="B214" s="155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95"/>
    </row>
    <row r="215" spans="1:13" ht="12.75">
      <c r="A215" s="119"/>
      <c r="B215" s="155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</row>
    <row r="216" spans="1:13" ht="12.75">
      <c r="A216" s="92"/>
      <c r="B216" s="14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</row>
    <row r="217" spans="1:13" ht="25.5">
      <c r="A217" s="92"/>
      <c r="B217" s="14" t="s">
        <v>130</v>
      </c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</row>
    <row r="218" spans="1:13" ht="12.75">
      <c r="A218" s="139" t="s">
        <v>134</v>
      </c>
      <c r="B218" s="132" t="s">
        <v>135</v>
      </c>
      <c r="C218" s="145"/>
      <c r="D218" s="145"/>
      <c r="E218" s="145"/>
      <c r="F218" s="145"/>
      <c r="G218" s="145"/>
      <c r="H218" s="145"/>
      <c r="I218" s="145"/>
      <c r="J218" s="145"/>
      <c r="K218" s="145"/>
      <c r="L218" s="133"/>
      <c r="M218" s="133"/>
    </row>
    <row r="219" spans="1:13" ht="25.5">
      <c r="A219" s="172">
        <v>45</v>
      </c>
      <c r="B219" s="173" t="s">
        <v>79</v>
      </c>
      <c r="C219" s="174">
        <f>E219</f>
        <v>20000</v>
      </c>
      <c r="D219" s="174"/>
      <c r="E219" s="174">
        <f>E220</f>
        <v>20000</v>
      </c>
      <c r="F219" s="174"/>
      <c r="G219" s="174"/>
      <c r="H219" s="174"/>
      <c r="I219" s="174"/>
      <c r="J219" s="174"/>
      <c r="K219" s="174"/>
      <c r="L219" s="196">
        <f>C219</f>
        <v>20000</v>
      </c>
      <c r="M219" s="196">
        <f t="shared" si="19"/>
        <v>20000</v>
      </c>
    </row>
    <row r="220" spans="1:13" ht="12.75">
      <c r="A220" s="152">
        <v>451</v>
      </c>
      <c r="B220" s="154" t="s">
        <v>80</v>
      </c>
      <c r="C220" s="153">
        <f>E220</f>
        <v>20000</v>
      </c>
      <c r="D220" s="153"/>
      <c r="E220" s="153">
        <f>E221</f>
        <v>20000</v>
      </c>
      <c r="F220" s="153"/>
      <c r="G220" s="153"/>
      <c r="H220" s="153"/>
      <c r="I220" s="153"/>
      <c r="J220" s="153"/>
      <c r="K220" s="153"/>
      <c r="L220" s="128">
        <f>C220</f>
        <v>20000</v>
      </c>
      <c r="M220" s="128">
        <f t="shared" si="19"/>
        <v>20000</v>
      </c>
    </row>
    <row r="221" spans="1:13" ht="12.75" customHeight="1">
      <c r="A221" s="108">
        <v>4511</v>
      </c>
      <c r="B221" s="151" t="s">
        <v>80</v>
      </c>
      <c r="C221" s="112">
        <f>E221</f>
        <v>20000</v>
      </c>
      <c r="D221" s="112"/>
      <c r="E221" s="112">
        <v>20000</v>
      </c>
      <c r="F221" s="112"/>
      <c r="G221" s="112"/>
      <c r="H221" s="112"/>
      <c r="I221" s="112"/>
      <c r="J221" s="112"/>
      <c r="K221" s="112"/>
      <c r="L221" s="111">
        <f>C221</f>
        <v>20000</v>
      </c>
      <c r="M221" s="111">
        <f t="shared" si="19"/>
        <v>20000</v>
      </c>
    </row>
    <row r="222" spans="1:13" ht="12.75" customHeight="1">
      <c r="A222" s="152">
        <v>452</v>
      </c>
      <c r="B222" s="110" t="s">
        <v>81</v>
      </c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</row>
    <row r="223" spans="1:13" ht="12.75">
      <c r="A223" s="108">
        <v>4521</v>
      </c>
      <c r="B223" s="109" t="s">
        <v>81</v>
      </c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</row>
    <row r="224" spans="1:13" ht="12.75">
      <c r="A224" s="92"/>
      <c r="B224" s="14"/>
      <c r="C224" s="117"/>
      <c r="D224" s="117"/>
      <c r="E224" s="117"/>
      <c r="F224" s="117"/>
      <c r="G224" s="117"/>
      <c r="H224" s="117"/>
      <c r="I224" s="117"/>
      <c r="J224" s="117"/>
      <c r="K224" s="117"/>
      <c r="L224" s="118"/>
      <c r="M224" s="118"/>
    </row>
    <row r="225" spans="1:13" ht="12.75">
      <c r="A225" s="92"/>
      <c r="B225" s="14"/>
      <c r="C225" s="117"/>
      <c r="D225" s="117"/>
      <c r="E225" s="117"/>
      <c r="F225" s="117"/>
      <c r="G225" s="117"/>
      <c r="H225" s="117"/>
      <c r="I225" s="117"/>
      <c r="J225" s="117"/>
      <c r="K225" s="117"/>
      <c r="L225" s="118"/>
      <c r="M225" s="118"/>
    </row>
    <row r="226" spans="1:13" ht="12.75">
      <c r="A226" s="92"/>
      <c r="B226" s="14"/>
      <c r="C226" s="117"/>
      <c r="D226" s="117"/>
      <c r="E226" s="117"/>
      <c r="F226" s="117"/>
      <c r="G226" s="117"/>
      <c r="H226" s="117"/>
      <c r="I226" s="117"/>
      <c r="J226" s="117"/>
      <c r="K226" s="117"/>
      <c r="L226" s="118"/>
      <c r="M226" s="118"/>
    </row>
    <row r="227" spans="1:13" ht="12.75">
      <c r="A227" s="92"/>
      <c r="B227" s="14"/>
      <c r="C227" s="117"/>
      <c r="D227" s="117"/>
      <c r="E227" s="117"/>
      <c r="F227" s="117"/>
      <c r="G227" s="117"/>
      <c r="H227" s="117"/>
      <c r="I227" s="117"/>
      <c r="J227" s="117"/>
      <c r="K227" s="117"/>
      <c r="L227" s="118"/>
      <c r="M227" s="118"/>
    </row>
    <row r="228" spans="1:13" ht="12.75">
      <c r="A228" s="92"/>
      <c r="B228" s="229" t="s">
        <v>132</v>
      </c>
      <c r="C228" s="230"/>
      <c r="D228" s="230"/>
      <c r="E228" s="230"/>
      <c r="F228" s="230"/>
      <c r="G228" s="230"/>
      <c r="H228" s="230"/>
      <c r="I228" s="230"/>
      <c r="J228" s="230"/>
      <c r="K228" s="230"/>
      <c r="L228" s="230"/>
      <c r="M228" s="230"/>
    </row>
    <row r="229" spans="1:13" ht="25.5">
      <c r="A229" s="92"/>
      <c r="B229" s="14" t="s">
        <v>130</v>
      </c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</row>
    <row r="230" spans="1:13" ht="12.75">
      <c r="A230" s="139" t="s">
        <v>134</v>
      </c>
      <c r="B230" s="132" t="s">
        <v>135</v>
      </c>
      <c r="C230" s="145"/>
      <c r="D230" s="145"/>
      <c r="E230" s="145"/>
      <c r="F230" s="145"/>
      <c r="G230" s="145"/>
      <c r="H230" s="145"/>
      <c r="I230" s="145"/>
      <c r="J230" s="145"/>
      <c r="K230" s="145"/>
      <c r="L230" s="133"/>
      <c r="M230" s="133"/>
    </row>
    <row r="231" spans="1:13" ht="12.75">
      <c r="A231" s="172">
        <v>32</v>
      </c>
      <c r="B231" s="173" t="s">
        <v>37</v>
      </c>
      <c r="C231" s="174">
        <f>E231</f>
        <v>50000</v>
      </c>
      <c r="D231" s="174"/>
      <c r="E231" s="174">
        <f>E232</f>
        <v>50000</v>
      </c>
      <c r="F231" s="174"/>
      <c r="G231" s="174"/>
      <c r="H231" s="174"/>
      <c r="I231" s="174"/>
      <c r="J231" s="174"/>
      <c r="K231" s="174"/>
      <c r="L231" s="196">
        <f>C231</f>
        <v>50000</v>
      </c>
      <c r="M231" s="196">
        <f>L231</f>
        <v>50000</v>
      </c>
    </row>
    <row r="232" spans="1:13" ht="12.75">
      <c r="A232" s="152">
        <v>323</v>
      </c>
      <c r="B232" s="154" t="s">
        <v>40</v>
      </c>
      <c r="C232" s="153">
        <f>E232</f>
        <v>50000</v>
      </c>
      <c r="D232" s="153"/>
      <c r="E232" s="153">
        <f>E233</f>
        <v>50000</v>
      </c>
      <c r="F232" s="153"/>
      <c r="G232" s="153"/>
      <c r="H232" s="153"/>
      <c r="I232" s="153"/>
      <c r="J232" s="153"/>
      <c r="K232" s="153"/>
      <c r="L232" s="128">
        <f>C232</f>
        <v>50000</v>
      </c>
      <c r="M232" s="128">
        <f>L232</f>
        <v>50000</v>
      </c>
    </row>
    <row r="233" spans="1:13" ht="12.75" customHeight="1">
      <c r="A233" s="108">
        <v>3232</v>
      </c>
      <c r="B233" s="151" t="s">
        <v>133</v>
      </c>
      <c r="C233" s="112">
        <f>E233</f>
        <v>50000</v>
      </c>
      <c r="D233" s="112"/>
      <c r="E233" s="112">
        <v>50000</v>
      </c>
      <c r="F233" s="112"/>
      <c r="G233" s="112"/>
      <c r="H233" s="112"/>
      <c r="I233" s="112"/>
      <c r="J233" s="112"/>
      <c r="K233" s="112"/>
      <c r="L233" s="111">
        <f>C233</f>
        <v>50000</v>
      </c>
      <c r="M233" s="111">
        <f>L233</f>
        <v>50000</v>
      </c>
    </row>
    <row r="234" spans="1:13" ht="12.75" customHeight="1">
      <c r="A234" s="108"/>
      <c r="B234" s="109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</row>
    <row r="235" spans="1:13" ht="12.75">
      <c r="A235" s="92"/>
      <c r="B235" s="14"/>
      <c r="C235" s="117"/>
      <c r="D235" s="117"/>
      <c r="E235" s="117"/>
      <c r="F235" s="117"/>
      <c r="G235" s="117"/>
      <c r="H235" s="117"/>
      <c r="I235" s="117"/>
      <c r="J235" s="117"/>
      <c r="K235" s="117"/>
      <c r="L235" s="118"/>
      <c r="M235" s="118"/>
    </row>
    <row r="236" spans="1:13" ht="12.75">
      <c r="A236" s="92"/>
      <c r="B236" s="14"/>
      <c r="C236" s="117"/>
      <c r="D236" s="117"/>
      <c r="E236" s="117"/>
      <c r="F236" s="117"/>
      <c r="G236" s="117"/>
      <c r="H236" s="117"/>
      <c r="I236" s="117"/>
      <c r="J236" s="117"/>
      <c r="K236" s="117"/>
      <c r="L236" s="118"/>
      <c r="M236" s="118"/>
    </row>
    <row r="237" spans="1:13" ht="12.75">
      <c r="A237" s="136"/>
      <c r="B237" s="142" t="s">
        <v>74</v>
      </c>
      <c r="C237" s="149">
        <f>C105+C205+C126+C231+C219+C188+C177+C157</f>
        <v>11364532</v>
      </c>
      <c r="D237" s="137">
        <f>D105+D205</f>
        <v>8977394</v>
      </c>
      <c r="E237" s="137">
        <f>E205+E105+E126+E231+E219+E188+E177+E157</f>
        <v>1196301</v>
      </c>
      <c r="F237" s="137">
        <f>F29+F205</f>
        <v>77500</v>
      </c>
      <c r="G237" s="137">
        <f>G105+G126+G157+G177+G205</f>
        <v>802247</v>
      </c>
      <c r="H237" s="137">
        <f>H105+H205</f>
        <v>284909</v>
      </c>
      <c r="I237" s="137">
        <f>I105+I205</f>
        <v>26181</v>
      </c>
      <c r="J237" s="137">
        <f>J105+J205</f>
        <v>0</v>
      </c>
      <c r="K237" s="137">
        <f>K105+K205</f>
        <v>0</v>
      </c>
      <c r="L237" s="137">
        <f>L105+L126+L157+L177+L188+L205+L219+L231</f>
        <v>11364532</v>
      </c>
      <c r="M237" s="137">
        <f>L237</f>
        <v>11364532</v>
      </c>
    </row>
    <row r="238" spans="1:13" ht="12.75">
      <c r="A238" s="92"/>
      <c r="B238" s="14"/>
      <c r="C238" s="117"/>
      <c r="D238" s="117"/>
      <c r="E238" s="117"/>
      <c r="F238" s="117"/>
      <c r="G238" s="117"/>
      <c r="H238" s="117"/>
      <c r="I238" s="117"/>
      <c r="J238" s="117"/>
      <c r="K238" s="117"/>
      <c r="L238" s="118"/>
      <c r="M238" s="118"/>
    </row>
    <row r="239" spans="1:13" ht="12.75">
      <c r="A239" s="92"/>
      <c r="B239" s="14"/>
      <c r="C239" s="117"/>
      <c r="D239" s="117"/>
      <c r="E239" s="117"/>
      <c r="F239" s="117"/>
      <c r="G239" s="117"/>
      <c r="H239" s="117"/>
      <c r="I239" s="117"/>
      <c r="J239" s="117"/>
      <c r="K239" s="117"/>
      <c r="L239" s="118"/>
      <c r="M239" s="118"/>
    </row>
    <row r="240" spans="1:13" ht="12.75">
      <c r="A240" s="92"/>
      <c r="B240" s="223" t="s">
        <v>136</v>
      </c>
      <c r="C240" s="224"/>
      <c r="D240" s="224"/>
      <c r="E240" s="224"/>
      <c r="F240" s="224"/>
      <c r="G240" s="224"/>
      <c r="H240" s="224"/>
      <c r="I240" s="224"/>
      <c r="J240" s="224"/>
      <c r="K240" s="224"/>
      <c r="L240" s="224"/>
      <c r="M240" s="224"/>
    </row>
    <row r="241" spans="1:13" ht="12.75">
      <c r="A241" s="92"/>
      <c r="B241" s="223" t="s">
        <v>115</v>
      </c>
      <c r="C241" s="224"/>
      <c r="D241" s="224"/>
      <c r="E241" s="224"/>
      <c r="F241" s="224"/>
      <c r="G241" s="224"/>
      <c r="H241" s="224"/>
      <c r="I241" s="224"/>
      <c r="J241" s="224"/>
      <c r="K241" s="224"/>
      <c r="L241" s="224"/>
      <c r="M241" s="224"/>
    </row>
    <row r="242" spans="1:13" ht="12.75">
      <c r="A242" s="92"/>
      <c r="B242" s="14"/>
      <c r="C242" s="117"/>
      <c r="D242" s="117"/>
      <c r="E242" s="117"/>
      <c r="F242" s="117"/>
      <c r="G242" s="117"/>
      <c r="H242" s="117"/>
      <c r="I242" s="117"/>
      <c r="J242" s="117"/>
      <c r="K242" s="117"/>
      <c r="L242" s="233" t="s">
        <v>174</v>
      </c>
      <c r="M242" s="224"/>
    </row>
    <row r="243" spans="1:13" ht="12.75">
      <c r="A243" s="92"/>
      <c r="B243" s="14" t="s">
        <v>172</v>
      </c>
      <c r="C243" s="117"/>
      <c r="D243" s="117"/>
      <c r="E243" s="117"/>
      <c r="F243" s="117"/>
      <c r="G243" s="117"/>
      <c r="H243" s="117"/>
      <c r="I243" s="117"/>
      <c r="J243" s="117"/>
      <c r="K243" s="117"/>
      <c r="L243" s="234" t="s">
        <v>173</v>
      </c>
      <c r="M243" s="235"/>
    </row>
    <row r="244" spans="1:13" ht="12.75">
      <c r="A244" s="92"/>
      <c r="B244" s="14"/>
      <c r="C244" s="117"/>
      <c r="D244" s="117"/>
      <c r="E244" s="117"/>
      <c r="F244" s="117"/>
      <c r="G244" s="117"/>
      <c r="H244" s="117"/>
      <c r="I244" s="117"/>
      <c r="J244" s="117"/>
      <c r="K244" s="117"/>
      <c r="L244" s="118"/>
      <c r="M244" s="118"/>
    </row>
    <row r="245" spans="1:13" ht="12.75">
      <c r="A245" s="92"/>
      <c r="B245" s="14"/>
      <c r="C245" s="117"/>
      <c r="D245" s="117"/>
      <c r="E245" s="117"/>
      <c r="F245" s="117"/>
      <c r="G245" s="117"/>
      <c r="H245" s="117"/>
      <c r="I245" s="117"/>
      <c r="J245" s="117"/>
      <c r="K245" s="117"/>
      <c r="L245" s="118"/>
      <c r="M245" s="118"/>
    </row>
    <row r="246" spans="1:14" ht="12.75">
      <c r="A246" s="92"/>
      <c r="B246" s="14"/>
      <c r="C246" s="117"/>
      <c r="D246" s="117"/>
      <c r="E246" s="117"/>
      <c r="F246" s="117"/>
      <c r="G246" s="117"/>
      <c r="H246" s="117"/>
      <c r="I246" s="117"/>
      <c r="J246" s="117"/>
      <c r="K246" s="117"/>
      <c r="L246" s="118"/>
      <c r="M246" s="118"/>
      <c r="N246"/>
    </row>
    <row r="247" spans="1:13" ht="12.75">
      <c r="A247" s="93"/>
      <c r="B247" s="107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</row>
    <row r="248" spans="1:13" ht="12.75">
      <c r="A248" s="103"/>
      <c r="B248" s="231"/>
      <c r="C248" s="224"/>
      <c r="D248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1:13" ht="12.75">
      <c r="A249" s="93"/>
      <c r="B249" s="95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</row>
    <row r="250" spans="1:13" ht="12.75">
      <c r="A250" s="93"/>
      <c r="B250" s="95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</row>
    <row r="251" spans="1:13" ht="15" customHeight="1">
      <c r="A251" s="92"/>
      <c r="B251" s="14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</row>
    <row r="252" spans="1:13" ht="12.75">
      <c r="A252" s="92"/>
      <c r="B252" s="14"/>
      <c r="C252" s="117"/>
      <c r="D252" s="117"/>
      <c r="E252" s="117"/>
      <c r="F252" s="117"/>
      <c r="G252" s="117"/>
      <c r="H252" s="117"/>
      <c r="I252" s="117"/>
      <c r="J252" s="117"/>
      <c r="K252" s="117"/>
      <c r="L252" s="118"/>
      <c r="M252" s="118"/>
    </row>
    <row r="253" spans="1:13" ht="12.75">
      <c r="A253" s="92"/>
      <c r="B253" s="14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</row>
    <row r="254" spans="1:13" ht="12.75">
      <c r="A254" s="92"/>
      <c r="B254" s="14"/>
      <c r="C254" s="117"/>
      <c r="D254" s="117"/>
      <c r="E254" s="117"/>
      <c r="F254" s="117"/>
      <c r="G254" s="117"/>
      <c r="H254" s="117"/>
      <c r="I254" s="117"/>
      <c r="J254" s="117"/>
      <c r="K254" s="117"/>
      <c r="L254" s="118"/>
      <c r="M254" s="118"/>
    </row>
    <row r="255" spans="1:13" ht="12.75">
      <c r="A255" s="92"/>
      <c r="B255" s="14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</row>
    <row r="256" spans="1:13" ht="12.75">
      <c r="A256" s="92"/>
      <c r="B256" s="14"/>
      <c r="C256" s="117"/>
      <c r="D256" s="117"/>
      <c r="E256" s="117"/>
      <c r="F256" s="117"/>
      <c r="G256" s="117"/>
      <c r="H256" s="117"/>
      <c r="I256" s="117"/>
      <c r="J256" s="117"/>
      <c r="K256" s="117"/>
      <c r="L256" s="118"/>
      <c r="M256" s="118"/>
    </row>
    <row r="257" spans="1:13" ht="12.75">
      <c r="A257" s="92"/>
      <c r="B257" s="14"/>
      <c r="C257" s="117"/>
      <c r="D257" s="117"/>
      <c r="E257" s="117"/>
      <c r="F257" s="117"/>
      <c r="G257" s="117"/>
      <c r="H257" s="117"/>
      <c r="I257" s="117"/>
      <c r="J257" s="117"/>
      <c r="K257" s="117"/>
      <c r="L257" s="118"/>
      <c r="M257" s="118"/>
    </row>
    <row r="258" spans="1:13" ht="12.75">
      <c r="A258" s="93"/>
      <c r="B258" s="95"/>
      <c r="C258" s="118"/>
      <c r="D258" s="118"/>
      <c r="E258" s="117"/>
      <c r="F258" s="117"/>
      <c r="G258" s="117"/>
      <c r="H258" s="117"/>
      <c r="I258" s="117"/>
      <c r="J258" s="117"/>
      <c r="K258" s="117"/>
      <c r="L258" s="118"/>
      <c r="M258" s="118"/>
    </row>
    <row r="259" spans="1:13" ht="12.75">
      <c r="A259" s="92"/>
      <c r="B259" s="14"/>
      <c r="C259" s="117"/>
      <c r="D259" s="117"/>
      <c r="E259" s="117"/>
      <c r="F259" s="117"/>
      <c r="G259" s="117"/>
      <c r="H259" s="117"/>
      <c r="I259" s="117"/>
      <c r="J259" s="117"/>
      <c r="K259" s="117"/>
      <c r="L259" s="118"/>
      <c r="M259" s="118"/>
    </row>
    <row r="260" spans="1:13" ht="12.75">
      <c r="A260" s="92"/>
      <c r="B260" s="14"/>
      <c r="C260" s="117"/>
      <c r="D260" s="117"/>
      <c r="E260" s="117"/>
      <c r="F260" s="117"/>
      <c r="G260" s="117"/>
      <c r="H260" s="117"/>
      <c r="I260" s="117"/>
      <c r="J260" s="117"/>
      <c r="K260" s="117"/>
      <c r="L260" s="118"/>
      <c r="M260" s="118"/>
    </row>
    <row r="261" spans="1:13" ht="12.75">
      <c r="A261" s="229"/>
      <c r="B261" s="224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</row>
    <row r="262" spans="1:13" ht="12.75">
      <c r="A262" s="92"/>
      <c r="B262" s="14"/>
      <c r="C262" s="117"/>
      <c r="D262" s="117"/>
      <c r="E262" s="117"/>
      <c r="F262" s="117"/>
      <c r="G262" s="117"/>
      <c r="H262" s="117"/>
      <c r="I262" s="117"/>
      <c r="J262" s="117"/>
      <c r="K262" s="117"/>
      <c r="L262" s="118"/>
      <c r="M262" s="118"/>
    </row>
    <row r="263" spans="1:13" ht="12.75">
      <c r="A263" s="92"/>
      <c r="B263" s="14"/>
      <c r="C263" s="117"/>
      <c r="D263" s="117"/>
      <c r="E263" s="117"/>
      <c r="F263" s="117"/>
      <c r="G263" s="117"/>
      <c r="H263" s="117"/>
      <c r="I263" s="117"/>
      <c r="J263" s="117"/>
      <c r="K263" s="117"/>
      <c r="L263" s="118"/>
      <c r="M263" s="118"/>
    </row>
    <row r="264" spans="1:13" ht="12.75">
      <c r="A264" s="92"/>
      <c r="B264" s="14"/>
      <c r="C264" s="117"/>
      <c r="D264" s="117"/>
      <c r="E264" s="117"/>
      <c r="F264" s="117"/>
      <c r="G264" s="117"/>
      <c r="H264" s="117"/>
      <c r="I264" s="117"/>
      <c r="J264" s="117"/>
      <c r="K264" s="117"/>
      <c r="L264" s="118"/>
      <c r="M264" s="118"/>
    </row>
    <row r="265" spans="1:13" ht="12.75">
      <c r="A265" s="92"/>
      <c r="B265" s="14"/>
      <c r="C265" s="117"/>
      <c r="D265" s="117"/>
      <c r="E265" s="117"/>
      <c r="F265" s="117"/>
      <c r="G265" s="117"/>
      <c r="H265" s="117"/>
      <c r="I265" s="117"/>
      <c r="J265" s="117"/>
      <c r="K265" s="117"/>
      <c r="L265" s="118"/>
      <c r="M265" s="118"/>
    </row>
    <row r="266" spans="1:13" ht="12.75">
      <c r="A266" s="93"/>
      <c r="B266" s="107"/>
      <c r="C266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1:13" ht="12.75">
      <c r="A267" s="103"/>
      <c r="B267" s="231"/>
      <c r="C267" s="224"/>
      <c r="D267"/>
      <c r="E267" s="11"/>
      <c r="F267" s="11"/>
      <c r="G267" s="11"/>
      <c r="H267" s="11"/>
      <c r="I267" s="11"/>
      <c r="J267" s="11"/>
      <c r="K267" s="11"/>
      <c r="L267" s="11"/>
      <c r="M267" s="11"/>
    </row>
    <row r="268" spans="1:13" ht="12.75">
      <c r="A268" s="93"/>
      <c r="B268" s="95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</row>
    <row r="269" spans="1:13" ht="12.75">
      <c r="A269" s="93"/>
      <c r="B269" s="95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</row>
    <row r="270" spans="1:13" ht="12.75">
      <c r="A270" s="92"/>
      <c r="B270" s="14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</row>
    <row r="271" spans="1:13" ht="12.75">
      <c r="A271" s="92"/>
      <c r="B271" s="14"/>
      <c r="C271" s="117"/>
      <c r="D271" s="117"/>
      <c r="E271" s="117"/>
      <c r="F271" s="117"/>
      <c r="G271" s="117"/>
      <c r="H271" s="117"/>
      <c r="I271" s="117"/>
      <c r="J271" s="117"/>
      <c r="K271" s="117"/>
      <c r="L271" s="118"/>
      <c r="M271" s="118"/>
    </row>
    <row r="272" spans="1:13" ht="12.75" customHeight="1">
      <c r="A272" s="92"/>
      <c r="B272" s="14"/>
      <c r="C272" s="117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</row>
    <row r="273" spans="1:13" ht="12.75">
      <c r="A273" s="92"/>
      <c r="B273" s="14"/>
      <c r="C273" s="117"/>
      <c r="D273" s="117"/>
      <c r="E273" s="117"/>
      <c r="F273" s="117"/>
      <c r="G273" s="117"/>
      <c r="H273" s="117"/>
      <c r="I273" s="117"/>
      <c r="J273" s="117"/>
      <c r="K273" s="117"/>
      <c r="L273" s="118"/>
      <c r="M273" s="118"/>
    </row>
    <row r="274" spans="1:13" ht="12.75">
      <c r="A274" s="92"/>
      <c r="B274" s="14"/>
      <c r="C274" s="117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</row>
    <row r="275" spans="1:13" ht="12.75">
      <c r="A275" s="92"/>
      <c r="B275" s="14"/>
      <c r="C275" s="117"/>
      <c r="D275" s="117"/>
      <c r="E275" s="117"/>
      <c r="F275" s="117"/>
      <c r="G275" s="117"/>
      <c r="H275" s="117"/>
      <c r="I275" s="117"/>
      <c r="J275" s="117"/>
      <c r="K275" s="117"/>
      <c r="L275" s="118"/>
      <c r="M275" s="118"/>
    </row>
    <row r="276" spans="1:13" ht="12.75">
      <c r="A276" s="92"/>
      <c r="B276" s="14"/>
      <c r="C276" s="117"/>
      <c r="D276" s="117"/>
      <c r="E276" s="117"/>
      <c r="F276" s="117"/>
      <c r="G276" s="117"/>
      <c r="H276" s="117"/>
      <c r="I276" s="117"/>
      <c r="J276" s="117"/>
      <c r="K276" s="117"/>
      <c r="L276" s="118"/>
      <c r="M276" s="118"/>
    </row>
    <row r="277" spans="1:13" ht="12.75">
      <c r="A277" s="92"/>
      <c r="B277" s="14"/>
      <c r="C277" s="117"/>
      <c r="D277" s="118"/>
      <c r="E277" s="117"/>
      <c r="F277" s="117"/>
      <c r="G277" s="117"/>
      <c r="H277" s="117"/>
      <c r="I277" s="117"/>
      <c r="J277" s="117"/>
      <c r="K277" s="117"/>
      <c r="L277" s="118"/>
      <c r="M277" s="118"/>
    </row>
    <row r="278" spans="1:13" ht="12.75">
      <c r="A278" s="92"/>
      <c r="B278" s="14"/>
      <c r="C278" s="117"/>
      <c r="D278" s="118"/>
      <c r="E278" s="117"/>
      <c r="F278" s="117"/>
      <c r="G278" s="117"/>
      <c r="H278" s="117"/>
      <c r="I278" s="117"/>
      <c r="J278" s="117"/>
      <c r="K278" s="117"/>
      <c r="L278" s="118"/>
      <c r="M278" s="118"/>
    </row>
    <row r="279" spans="1:14" ht="12.75">
      <c r="A279" s="92"/>
      <c r="B279" s="14"/>
      <c r="C279" s="117"/>
      <c r="D279" s="117"/>
      <c r="E279" s="117"/>
      <c r="F279" s="117"/>
      <c r="G279" s="117"/>
      <c r="H279" s="117"/>
      <c r="I279" s="117"/>
      <c r="J279" s="117"/>
      <c r="K279" s="117"/>
      <c r="L279" s="118"/>
      <c r="M279" s="118"/>
      <c r="N279" s="11"/>
    </row>
    <row r="280" spans="1:13" s="11" customFormat="1" ht="12.75" customHeight="1">
      <c r="A280" s="92"/>
      <c r="B280" s="14"/>
      <c r="C280" s="117"/>
      <c r="D280" s="117"/>
      <c r="E280" s="117"/>
      <c r="F280" s="117"/>
      <c r="G280" s="117"/>
      <c r="H280" s="117"/>
      <c r="I280" s="117"/>
      <c r="J280" s="117"/>
      <c r="K280" s="117"/>
      <c r="L280" s="118"/>
      <c r="M280" s="118"/>
    </row>
    <row r="281" spans="1:13" s="11" customFormat="1" ht="12.75">
      <c r="A281" s="92"/>
      <c r="B281" s="14"/>
      <c r="C281" s="117"/>
      <c r="D281" s="117"/>
      <c r="E281" s="117"/>
      <c r="F281" s="117"/>
      <c r="G281" s="117"/>
      <c r="H281" s="117"/>
      <c r="I281" s="117"/>
      <c r="J281" s="117"/>
      <c r="K281" s="117"/>
      <c r="L281" s="118"/>
      <c r="M281" s="118"/>
    </row>
    <row r="282" spans="1:14" s="11" customFormat="1" ht="12.75">
      <c r="A282" s="92"/>
      <c r="B282" s="14"/>
      <c r="C282" s="117"/>
      <c r="D282" s="117"/>
      <c r="E282" s="117"/>
      <c r="F282" s="117"/>
      <c r="G282" s="117"/>
      <c r="H282" s="117"/>
      <c r="I282" s="117"/>
      <c r="J282" s="117"/>
      <c r="K282" s="117"/>
      <c r="L282" s="118"/>
      <c r="M282" s="118"/>
      <c r="N282" s="10"/>
    </row>
    <row r="283" spans="1:13" ht="12.75">
      <c r="A283" s="229"/>
      <c r="B283" s="224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</row>
    <row r="284" spans="1:13" ht="12.75">
      <c r="A284" s="92"/>
      <c r="B284" s="14"/>
      <c r="C284" s="117"/>
      <c r="D284" s="117"/>
      <c r="E284" s="117"/>
      <c r="F284" s="117"/>
      <c r="G284" s="117"/>
      <c r="H284" s="117"/>
      <c r="I284" s="117"/>
      <c r="J284" s="117"/>
      <c r="K284" s="117"/>
      <c r="L284" s="118"/>
      <c r="M284" s="118"/>
    </row>
    <row r="285" spans="1:13" ht="12.75">
      <c r="A285" s="93"/>
      <c r="B285" s="95"/>
      <c r="C285" s="166"/>
      <c r="D285" s="166"/>
      <c r="E285" s="118"/>
      <c r="F285" s="166"/>
      <c r="G285" s="166"/>
      <c r="H285" s="166"/>
      <c r="I285" s="118"/>
      <c r="J285" s="167"/>
      <c r="K285" s="167"/>
      <c r="L285" s="118"/>
      <c r="M285" s="118"/>
    </row>
    <row r="286" spans="1:14" ht="12.75">
      <c r="A286" s="103"/>
      <c r="B286" s="95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</row>
    <row r="287" spans="1:2" s="11" customFormat="1" ht="12.75" customHeight="1">
      <c r="A287" s="93"/>
      <c r="B287" s="95"/>
    </row>
    <row r="288" spans="1:2" s="11" customFormat="1" ht="12.75">
      <c r="A288" s="93"/>
      <c r="B288" s="95"/>
    </row>
    <row r="289" spans="1:14" s="11" customFormat="1" ht="12.75">
      <c r="A289" s="92"/>
      <c r="B289" s="14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</row>
    <row r="290" spans="1:13" ht="12.75">
      <c r="A290" s="92"/>
      <c r="B290" s="14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2.75">
      <c r="A291" s="92"/>
      <c r="B291" s="14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4" ht="12.75">
      <c r="A292" s="93"/>
      <c r="B292" s="14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1"/>
    </row>
    <row r="293" spans="1:14" s="11" customFormat="1" ht="12.75">
      <c r="A293" s="103"/>
      <c r="B293" s="95"/>
      <c r="N293" s="10"/>
    </row>
    <row r="294" spans="1:13" ht="12.75">
      <c r="A294" s="93"/>
      <c r="B294" s="95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</row>
    <row r="295" spans="1:13" ht="12.75">
      <c r="A295" s="93"/>
      <c r="B295" s="95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</row>
    <row r="296" spans="1:13" ht="12.75">
      <c r="A296" s="92"/>
      <c r="B296" s="14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4" ht="12.75">
      <c r="A297" s="92"/>
      <c r="B297" s="14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1"/>
    </row>
    <row r="298" spans="1:14" s="11" customFormat="1" ht="12.75">
      <c r="A298" s="92"/>
      <c r="B298" s="14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</row>
    <row r="299" spans="1:13" ht="12.75">
      <c r="A299" s="93"/>
      <c r="B299" s="95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</row>
    <row r="300" spans="1:14" ht="12.75">
      <c r="A300" s="92"/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1"/>
    </row>
    <row r="301" spans="1:13" s="11" customFormat="1" ht="12.75" customHeight="1">
      <c r="A301" s="92"/>
      <c r="B301" s="14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s="11" customFormat="1" ht="12.75">
      <c r="A302" s="92"/>
      <c r="B302" s="14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4" s="11" customFormat="1" ht="12.75">
      <c r="A303" s="92"/>
      <c r="B303" s="14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</row>
    <row r="304" spans="1:13" ht="12.75">
      <c r="A304" s="93"/>
      <c r="B304" s="95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</row>
    <row r="305" spans="1:13" ht="12.75">
      <c r="A305" s="92"/>
      <c r="B305" s="14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4" ht="12.75">
      <c r="A306" s="93"/>
      <c r="B306" s="14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1"/>
    </row>
    <row r="307" spans="1:14" s="11" customFormat="1" ht="12.75">
      <c r="A307" s="103"/>
      <c r="B307" s="95"/>
      <c r="N307" s="10"/>
    </row>
    <row r="308" spans="1:13" ht="12.75">
      <c r="A308" s="93"/>
      <c r="B308" s="95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</row>
    <row r="309" spans="1:13" ht="12.75">
      <c r="A309" s="93"/>
      <c r="B309" s="95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</row>
    <row r="310" spans="1:13" ht="12.75">
      <c r="A310" s="92"/>
      <c r="B310" s="14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4" ht="12.75">
      <c r="A311" s="92"/>
      <c r="B311" s="14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</row>
    <row r="312" spans="1:14" s="11" customFormat="1" ht="12.75">
      <c r="A312" s="92"/>
      <c r="B312" s="14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</row>
    <row r="313" spans="1:13" ht="12.75">
      <c r="A313" s="93"/>
      <c r="B313" s="95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</row>
    <row r="314" spans="1:14" ht="12.75">
      <c r="A314" s="92"/>
      <c r="B314" s="14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</row>
    <row r="315" spans="1:13" s="11" customFormat="1" ht="12.75" customHeight="1">
      <c r="A315" s="92"/>
      <c r="B315" s="14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s="11" customFormat="1" ht="12.75">
      <c r="A316" s="92"/>
      <c r="B316" s="14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4" s="11" customFormat="1" ht="12.75">
      <c r="A317" s="92"/>
      <c r="B317" s="14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</row>
    <row r="318" spans="1:13" ht="12.75">
      <c r="A318" s="93"/>
      <c r="B318" s="95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</row>
    <row r="319" spans="1:13" ht="12.75">
      <c r="A319" s="92"/>
      <c r="B319" s="14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4" ht="12.75">
      <c r="A320" s="93"/>
      <c r="B320" s="14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</row>
    <row r="321" spans="1:14" s="11" customFormat="1" ht="12.75">
      <c r="A321" s="103"/>
      <c r="B321" s="95"/>
      <c r="N321" s="10"/>
    </row>
    <row r="322" spans="1:13" ht="12.75">
      <c r="A322" s="93"/>
      <c r="B322" s="95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</row>
    <row r="323" spans="1:13" ht="12.75">
      <c r="A323" s="93"/>
      <c r="B323" s="95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</row>
    <row r="324" spans="1:13" ht="12.75">
      <c r="A324" s="92"/>
      <c r="B324" s="14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4" ht="12.75">
      <c r="A325" s="92"/>
      <c r="B325" s="14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1"/>
    </row>
    <row r="326" spans="1:14" s="11" customFormat="1" ht="12.75">
      <c r="A326" s="92"/>
      <c r="B326" s="14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</row>
    <row r="327" spans="1:13" ht="12.75">
      <c r="A327" s="93"/>
      <c r="B327" s="95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</row>
    <row r="328" spans="1:14" ht="12.75">
      <c r="A328" s="92"/>
      <c r="B328" s="14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1"/>
    </row>
    <row r="329" spans="1:13" s="11" customFormat="1" ht="12.75">
      <c r="A329" s="92"/>
      <c r="B329" s="14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s="11" customFormat="1" ht="12.75">
      <c r="A330" s="92"/>
      <c r="B330" s="14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4" s="11" customFormat="1" ht="12.75">
      <c r="A331" s="92"/>
      <c r="B331" s="14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 spans="1:13" ht="12.75">
      <c r="A332" s="93"/>
      <c r="B332" s="95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</row>
    <row r="333" spans="1:13" ht="12.75">
      <c r="A333" s="92"/>
      <c r="B333" s="14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4" ht="12.75">
      <c r="A334" s="93"/>
      <c r="B334" s="14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1"/>
    </row>
    <row r="335" spans="1:14" s="11" customFormat="1" ht="12.75">
      <c r="A335" s="103"/>
      <c r="B335" s="95"/>
      <c r="N335" s="10"/>
    </row>
    <row r="336" spans="1:13" ht="12.75">
      <c r="A336" s="93"/>
      <c r="B336" s="95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</row>
    <row r="337" spans="1:13" ht="12.75">
      <c r="A337" s="93"/>
      <c r="B337" s="95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</row>
    <row r="338" spans="1:13" ht="12.75">
      <c r="A338" s="92"/>
      <c r="B338" s="14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4" ht="12.75">
      <c r="A339" s="92"/>
      <c r="B339" s="14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1"/>
    </row>
    <row r="340" spans="1:14" s="11" customFormat="1" ht="12.75">
      <c r="A340" s="92"/>
      <c r="B340" s="14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</row>
    <row r="341" spans="1:14" ht="12.75">
      <c r="A341" s="93"/>
      <c r="B341" s="95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1:13" s="11" customFormat="1" ht="12.75">
      <c r="A342" s="92"/>
      <c r="B342" s="14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4" s="11" customFormat="1" ht="12.75">
      <c r="A343" s="92"/>
      <c r="B343" s="14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</row>
    <row r="344" spans="1:13" ht="12.75">
      <c r="A344" s="92"/>
      <c r="B344" s="14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2.75">
      <c r="A345" s="92"/>
      <c r="B345" s="14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4" ht="12.75">
      <c r="A346" s="93"/>
      <c r="B346" s="95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spans="1:13" s="11" customFormat="1" ht="12.75" customHeight="1">
      <c r="A347" s="92"/>
      <c r="B347" s="14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2" s="11" customFormat="1" ht="12.75">
      <c r="A348" s="93"/>
      <c r="B348" s="95"/>
    </row>
    <row r="349" spans="1:14" s="11" customFormat="1" ht="12.75">
      <c r="A349" s="93"/>
      <c r="B349" s="95"/>
      <c r="N349" s="10"/>
    </row>
    <row r="350" spans="1:13" ht="12.75">
      <c r="A350" s="92"/>
      <c r="B350" s="14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2.75">
      <c r="A351" s="92"/>
      <c r="B351" s="14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4" ht="12.75">
      <c r="A352" s="93"/>
      <c r="B352" s="14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1"/>
    </row>
    <row r="353" spans="1:14" s="11" customFormat="1" ht="12.75">
      <c r="A353" s="103"/>
      <c r="B353" s="95"/>
      <c r="N353" s="10"/>
    </row>
    <row r="354" spans="1:13" ht="12.75">
      <c r="A354" s="93"/>
      <c r="B354" s="95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</row>
    <row r="355" spans="1:13" ht="12.75">
      <c r="A355" s="93"/>
      <c r="B355" s="95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</row>
    <row r="356" spans="1:13" ht="12.75">
      <c r="A356" s="92"/>
      <c r="B356" s="14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4" ht="12.75">
      <c r="A357" s="92"/>
      <c r="B357" s="14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1"/>
    </row>
    <row r="358" spans="1:14" s="11" customFormat="1" ht="12.75">
      <c r="A358" s="92"/>
      <c r="B358" s="14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</row>
    <row r="359" spans="1:14" ht="12.75">
      <c r="A359" s="93"/>
      <c r="B359" s="95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</row>
    <row r="360" spans="1:14" s="11" customFormat="1" ht="12.75">
      <c r="A360" s="92"/>
      <c r="B360" s="14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</row>
    <row r="361" spans="1:14" ht="12.75">
      <c r="A361" s="92"/>
      <c r="B361" s="14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1"/>
    </row>
    <row r="362" spans="1:13" s="11" customFormat="1" ht="12.75">
      <c r="A362" s="92"/>
      <c r="B362" s="14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4" s="11" customFormat="1" ht="12.75">
      <c r="A363" s="92"/>
      <c r="B363" s="14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</row>
    <row r="364" spans="1:13" ht="12.75" customHeight="1">
      <c r="A364" s="93"/>
      <c r="B364" s="95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</row>
    <row r="365" spans="1:13" ht="12.75">
      <c r="A365" s="92"/>
      <c r="B365" s="14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4" ht="12.75">
      <c r="A366" s="93"/>
      <c r="B366" s="95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1:13" s="11" customFormat="1" ht="12.75">
      <c r="A367" s="92"/>
      <c r="B367" s="14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2" s="11" customFormat="1" ht="12.75">
      <c r="A368" s="93"/>
      <c r="B368" s="95"/>
    </row>
    <row r="369" spans="1:14" s="11" customFormat="1" ht="12.75">
      <c r="A369" s="93"/>
      <c r="B369" s="95"/>
      <c r="N369" s="10"/>
    </row>
    <row r="370" spans="1:13" ht="12.75">
      <c r="A370" s="92"/>
      <c r="B370" s="14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2.75">
      <c r="A371" s="92"/>
      <c r="B371" s="14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4" ht="12.75">
      <c r="A372" s="93"/>
      <c r="B372" s="14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</row>
    <row r="373" spans="1:14" s="11" customFormat="1" ht="12.75">
      <c r="A373" s="103"/>
      <c r="B373" s="95"/>
      <c r="N373" s="10"/>
    </row>
    <row r="374" spans="1:13" ht="12.75">
      <c r="A374" s="93"/>
      <c r="B374" s="95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</row>
    <row r="375" spans="1:13" ht="12.75">
      <c r="A375" s="93"/>
      <c r="B375" s="95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</row>
    <row r="376" spans="1:13" ht="12.75">
      <c r="A376" s="92"/>
      <c r="B376" s="14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4" ht="12.75">
      <c r="A377" s="92"/>
      <c r="B377" s="14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</row>
    <row r="378" spans="1:14" s="11" customFormat="1" ht="12.75">
      <c r="A378" s="92"/>
      <c r="B378" s="14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</row>
    <row r="379" spans="1:14" ht="12.75">
      <c r="A379" s="93"/>
      <c r="B379" s="95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</row>
    <row r="380" spans="1:13" s="11" customFormat="1" ht="12.75">
      <c r="A380" s="92"/>
      <c r="B380" s="14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4" s="11" customFormat="1" ht="12.75">
      <c r="A381" s="92"/>
      <c r="B381" s="14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</row>
    <row r="382" spans="1:14" ht="12.75">
      <c r="A382" s="92"/>
      <c r="B382" s="14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1"/>
    </row>
    <row r="383" spans="1:14" s="11" customFormat="1" ht="12.75">
      <c r="A383" s="92"/>
      <c r="B383" s="14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</row>
    <row r="384" spans="1:13" ht="12.75">
      <c r="A384" s="93"/>
      <c r="B384" s="95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</row>
    <row r="385" spans="1:13" ht="12.75">
      <c r="A385" s="92"/>
      <c r="B385" s="14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2.75">
      <c r="A386" s="93"/>
      <c r="B386" s="95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</row>
    <row r="387" spans="1:13" ht="12.75">
      <c r="A387" s="93"/>
      <c r="B387" s="95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</row>
    <row r="388" spans="1:13" ht="12.75">
      <c r="A388" s="92"/>
      <c r="B388" s="14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2.75">
      <c r="A389" s="93"/>
      <c r="B389" s="95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</row>
    <row r="390" spans="1:13" ht="12.75">
      <c r="A390" s="92"/>
      <c r="B390" s="14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2.75">
      <c r="A391" s="92"/>
      <c r="B391" s="14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2.75">
      <c r="A392" s="93"/>
      <c r="B392" s="14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2.75">
      <c r="A393" s="93"/>
      <c r="B393" s="14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2.75">
      <c r="A394" s="93"/>
      <c r="B394" s="14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2.75">
      <c r="A395" s="93"/>
      <c r="B395" s="14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2.75">
      <c r="A396" s="93"/>
      <c r="B396" s="14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2.75">
      <c r="A397" s="93"/>
      <c r="B397" s="14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2.75">
      <c r="A398" s="93"/>
      <c r="B398" s="14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2.75">
      <c r="A399" s="93"/>
      <c r="B399" s="14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2.75">
      <c r="A400" s="93"/>
      <c r="B400" s="14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2.75">
      <c r="A401" s="93"/>
      <c r="B401" s="14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2.75">
      <c r="A402" s="93"/>
      <c r="B402" s="14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2.75">
      <c r="A403" s="93"/>
      <c r="B403" s="14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2.75">
      <c r="A404" s="93"/>
      <c r="B404" s="14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2.75">
      <c r="A405" s="93"/>
      <c r="B405" s="14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2.75">
      <c r="A406" s="93"/>
      <c r="B406" s="14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2.75">
      <c r="A407" s="93"/>
      <c r="B407" s="14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2.75">
      <c r="A408" s="93"/>
      <c r="B408" s="14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2.75">
      <c r="A409" s="93"/>
      <c r="B409" s="14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2.75">
      <c r="A410" s="93"/>
      <c r="B410" s="14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2.75">
      <c r="A411" s="93"/>
      <c r="B411" s="14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2.75">
      <c r="A412" s="93"/>
      <c r="B412" s="14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2.75">
      <c r="A413" s="93"/>
      <c r="B413" s="14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2.75">
      <c r="A414" s="93"/>
      <c r="B414" s="14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2.75">
      <c r="A415" s="93"/>
      <c r="B415" s="14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2.75">
      <c r="A416" s="93"/>
      <c r="B416" s="14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2.75">
      <c r="A417" s="93"/>
      <c r="B417" s="14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2.75">
      <c r="A418" s="93"/>
      <c r="B418" s="14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2.75">
      <c r="A419" s="93"/>
      <c r="B419" s="14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2.75">
      <c r="A420" s="93"/>
      <c r="B420" s="14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2.75">
      <c r="A421" s="93"/>
      <c r="B421" s="14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2.75">
      <c r="A422" s="93"/>
      <c r="B422" s="14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2.75">
      <c r="A423" s="93"/>
      <c r="B423" s="14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2.75">
      <c r="A424" s="93"/>
      <c r="B424" s="14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2.75">
      <c r="A425" s="93"/>
      <c r="B425" s="14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2.75">
      <c r="A426" s="93"/>
      <c r="B426" s="14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2.75">
      <c r="A427" s="93"/>
      <c r="B427" s="14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2.75">
      <c r="A428" s="93"/>
      <c r="B428" s="14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2.75">
      <c r="A429" s="93"/>
      <c r="B429" s="14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2.75">
      <c r="A430" s="93"/>
      <c r="B430" s="14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2.75">
      <c r="A431" s="93"/>
      <c r="B431" s="14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2.75">
      <c r="A432" s="93"/>
      <c r="B432" s="14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2.75">
      <c r="A433" s="93"/>
      <c r="B433" s="14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2.75">
      <c r="A434" s="93"/>
      <c r="B434" s="14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2.75">
      <c r="A435" s="93"/>
      <c r="B435" s="14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2.75">
      <c r="A436" s="93"/>
      <c r="B436" s="14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2.75">
      <c r="A437" s="93"/>
      <c r="B437" s="14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2.75">
      <c r="A438" s="93"/>
      <c r="B438" s="14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2.75">
      <c r="A439" s="93"/>
      <c r="B439" s="14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2.75">
      <c r="A440" s="93"/>
      <c r="B440" s="14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2.75">
      <c r="A441" s="93"/>
      <c r="B441" s="14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2.75">
      <c r="A442" s="93"/>
      <c r="B442" s="14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2.75">
      <c r="A443" s="93"/>
      <c r="B443" s="14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2.75">
      <c r="A444" s="93"/>
      <c r="B444" s="14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2.75">
      <c r="A445" s="93"/>
      <c r="B445" s="14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2.75">
      <c r="A446" s="93"/>
      <c r="B446" s="14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12.75">
      <c r="A447" s="93"/>
      <c r="B447" s="14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12.75">
      <c r="A448" s="93"/>
      <c r="B448" s="14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2.75">
      <c r="A449" s="93"/>
      <c r="B449" s="14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2.75">
      <c r="A450" s="93"/>
      <c r="B450" s="14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2.75">
      <c r="A451" s="93"/>
      <c r="B451" s="14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12.75">
      <c r="A452" s="93"/>
      <c r="B452" s="14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12.75">
      <c r="A453" s="93"/>
      <c r="B453" s="14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12.75">
      <c r="A454" s="93"/>
      <c r="B454" s="14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12.75">
      <c r="A455" s="93"/>
      <c r="B455" s="14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12.75">
      <c r="A456" s="93"/>
      <c r="B456" s="14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12.75">
      <c r="A457" s="93"/>
      <c r="B457" s="14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12.75">
      <c r="A458" s="93"/>
      <c r="B458" s="14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12.75">
      <c r="A459" s="93"/>
      <c r="B459" s="14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12.75">
      <c r="A460" s="93"/>
      <c r="B460" s="14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ht="12.75">
      <c r="A461" s="93"/>
      <c r="B461" s="14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ht="12.75">
      <c r="A462" s="93"/>
      <c r="B462" s="14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ht="12.75">
      <c r="A463" s="93"/>
      <c r="B463" s="14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ht="12.75">
      <c r="A464" s="93"/>
      <c r="B464" s="14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ht="12.75">
      <c r="A465" s="93"/>
      <c r="B465" s="14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ht="12.75">
      <c r="A466" s="93"/>
      <c r="B466" s="14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ht="12.75">
      <c r="A467" s="93"/>
      <c r="B467" s="14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ht="12.75">
      <c r="A468" s="93"/>
      <c r="B468" s="14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12.75">
      <c r="A469" s="93"/>
      <c r="B469" s="14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12.75">
      <c r="A470" s="93"/>
      <c r="B470" s="14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12.75">
      <c r="A471" s="93"/>
      <c r="B471" s="14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12.75">
      <c r="A472" s="93"/>
      <c r="B472" s="14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ht="12.75">
      <c r="A473" s="93"/>
      <c r="B473" s="14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12.75">
      <c r="A474" s="93"/>
      <c r="B474" s="14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1:13" ht="12.75">
      <c r="A475" s="93"/>
      <c r="B475" s="14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ht="12.75">
      <c r="A476" s="93"/>
      <c r="B476" s="14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ht="12.75">
      <c r="A477" s="93"/>
      <c r="B477" s="14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1:13" ht="12.75">
      <c r="A478" s="93"/>
      <c r="B478" s="14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ht="12.75">
      <c r="A479" s="93"/>
      <c r="B479" s="14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1:13" ht="12.75">
      <c r="A480" s="93"/>
      <c r="B480" s="14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1:13" ht="12.75">
      <c r="A481" s="93"/>
      <c r="B481" s="14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ht="12.75">
      <c r="A482" s="93"/>
      <c r="B482" s="14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1:13" ht="12.75">
      <c r="A483" s="93"/>
      <c r="B483" s="14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ht="12.75">
      <c r="A484" s="93"/>
      <c r="B484" s="14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1:13" ht="12.75">
      <c r="A485" s="93"/>
      <c r="B485" s="14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12.75">
      <c r="A486" s="93"/>
      <c r="B486" s="14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ht="12.75">
      <c r="A487" s="93"/>
      <c r="B487" s="14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1:13" ht="12.75">
      <c r="A488" s="93"/>
      <c r="B488" s="14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</row>
    <row r="489" spans="1:13" ht="12.75">
      <c r="A489" s="93"/>
      <c r="B489" s="14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ht="12.75">
      <c r="A490" s="93"/>
      <c r="B490" s="14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</row>
    <row r="491" spans="1:13" ht="12.75">
      <c r="A491" s="93"/>
      <c r="B491" s="14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</row>
    <row r="492" spans="1:13" ht="12.75">
      <c r="A492" s="93"/>
      <c r="B492" s="14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ht="12.75">
      <c r="A493" s="93"/>
      <c r="B493" s="14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12.75">
      <c r="A494" s="93"/>
      <c r="B494" s="14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ht="12.75">
      <c r="A495" s="93"/>
      <c r="B495" s="14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ht="12.75">
      <c r="A496" s="93"/>
      <c r="B496" s="14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1:13" ht="12.75">
      <c r="A497" s="93"/>
      <c r="B497" s="14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12.75">
      <c r="A498" s="93"/>
      <c r="B498" s="14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1:13" ht="12.75">
      <c r="A499" s="93"/>
      <c r="B499" s="14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1:13" ht="12.75">
      <c r="A500" s="93"/>
      <c r="B500" s="14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1:13" ht="12.75">
      <c r="A501" s="93"/>
      <c r="B501" s="14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1:13" ht="12.75">
      <c r="A502" s="93"/>
      <c r="B502" s="14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1:13" ht="12.75">
      <c r="A503" s="93"/>
      <c r="B503" s="14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1:13" ht="12.75">
      <c r="A504" s="93"/>
      <c r="B504" s="14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ht="12.75">
      <c r="A505" s="93"/>
      <c r="B505" s="14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1:13" ht="12.75">
      <c r="A506" s="93"/>
      <c r="B506" s="14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1:13" ht="12.75">
      <c r="A507" s="93"/>
      <c r="B507" s="14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1:13" ht="12.75">
      <c r="A508" s="93"/>
      <c r="B508" s="14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1:13" ht="12.75">
      <c r="A509" s="93"/>
      <c r="B509" s="14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1:13" ht="12.75">
      <c r="A510" s="93"/>
      <c r="B510" s="14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1:13" ht="12.75">
      <c r="A511" s="93"/>
      <c r="B511" s="14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1:13" ht="12.75">
      <c r="A512" s="93"/>
      <c r="B512" s="14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ht="12.75">
      <c r="A513" s="93"/>
      <c r="B513" s="14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ht="12.75">
      <c r="A514" s="93"/>
      <c r="B514" s="14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ht="12.75">
      <c r="A515" s="93"/>
      <c r="B515" s="14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ht="12.75">
      <c r="A516" s="93"/>
      <c r="B516" s="14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ht="12.75">
      <c r="A517" s="93"/>
      <c r="B517" s="14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ht="12.75">
      <c r="A518" s="93"/>
      <c r="B518" s="14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ht="12.75">
      <c r="A519" s="93"/>
      <c r="B519" s="14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ht="12.75">
      <c r="A520" s="93"/>
      <c r="B520" s="14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ht="12.75">
      <c r="A521" s="93"/>
      <c r="B521" s="14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ht="12.75">
      <c r="A522" s="93"/>
      <c r="B522" s="14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ht="12.75">
      <c r="A523" s="93"/>
      <c r="B523" s="14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ht="12.75">
      <c r="A524" s="93"/>
      <c r="B524" s="14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ht="12.75">
      <c r="A525" s="93"/>
      <c r="B525" s="14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12.75">
      <c r="A526" s="93"/>
      <c r="B526" s="14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12.75">
      <c r="A527" s="93"/>
      <c r="B527" s="14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1:13" ht="12.75">
      <c r="A528" s="93"/>
      <c r="B528" s="14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1:13" ht="12.75">
      <c r="A529" s="93"/>
      <c r="B529" s="14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1:13" ht="12.75">
      <c r="A530" s="93"/>
      <c r="B530" s="14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1:13" ht="12.75">
      <c r="A531" s="93"/>
      <c r="B531" s="14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1:13" ht="12.75">
      <c r="A532" s="93"/>
      <c r="B532" s="14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1:13" ht="12.75">
      <c r="A533" s="93"/>
      <c r="B533" s="14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ht="12.75">
      <c r="A534" s="93"/>
      <c r="B534" s="14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ht="12.75">
      <c r="A535" s="93"/>
      <c r="B535" s="14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12.75">
      <c r="A536" s="93"/>
      <c r="B536" s="14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1:13" ht="12.75">
      <c r="A537" s="93"/>
      <c r="B537" s="14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ht="12.75">
      <c r="A538" s="93"/>
      <c r="B538" s="14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ht="12.75">
      <c r="A539" s="93"/>
      <c r="B539" s="14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12.75">
      <c r="A540" s="93"/>
      <c r="B540" s="14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</row>
    <row r="541" spans="1:13" ht="12.75">
      <c r="A541" s="93"/>
      <c r="B541" s="14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1:13" ht="12.75">
      <c r="A542" s="93"/>
      <c r="B542" s="14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ht="12.75">
      <c r="A543" s="93"/>
      <c r="B543" s="14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1:13" ht="12.75">
      <c r="A544" s="93"/>
      <c r="B544" s="14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1:13" ht="12.75">
      <c r="A545" s="93"/>
      <c r="B545" s="14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1:13" ht="12.75">
      <c r="A546" s="93"/>
      <c r="B546" s="14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1:13" ht="12.75">
      <c r="A547" s="93"/>
      <c r="B547" s="14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ht="12.75">
      <c r="A548" s="93"/>
      <c r="B548" s="14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3" ht="12.75">
      <c r="A549" s="93"/>
      <c r="B549" s="14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12.75">
      <c r="A550" s="93"/>
      <c r="B550" s="14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12.75">
      <c r="A551" s="93"/>
      <c r="B551" s="14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12.75">
      <c r="A552" s="93"/>
      <c r="B552" s="14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12.75">
      <c r="A553" s="93"/>
      <c r="B553" s="14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12.75">
      <c r="A554" s="93"/>
      <c r="B554" s="14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12.75">
      <c r="A555" s="93"/>
      <c r="B555" s="14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12.75">
      <c r="A556" s="93"/>
      <c r="B556" s="14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12.75">
      <c r="A557" s="93"/>
      <c r="B557" s="14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12.75">
      <c r="A558" s="93"/>
      <c r="B558" s="14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12.75">
      <c r="A559" s="93"/>
      <c r="B559" s="14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12.75">
      <c r="A560" s="93"/>
      <c r="B560" s="14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12.75">
      <c r="A561" s="93"/>
      <c r="B561" s="14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12.75">
      <c r="A562" s="93"/>
      <c r="B562" s="14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12.75">
      <c r="A563" s="93"/>
      <c r="B563" s="14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12.75">
      <c r="A564" s="93"/>
      <c r="B564" s="14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12.75">
      <c r="A565" s="93"/>
      <c r="B565" s="14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12.75">
      <c r="A566" s="93"/>
      <c r="B566" s="14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12.75">
      <c r="A567" s="93"/>
      <c r="B567" s="14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12.75">
      <c r="A568" s="93"/>
      <c r="B568" s="14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12.75">
      <c r="A569" s="93"/>
      <c r="B569" s="14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12.75">
      <c r="A570" s="93"/>
      <c r="B570" s="14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12.75">
      <c r="A571" s="93"/>
      <c r="B571" s="14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12.75">
      <c r="A572" s="93"/>
      <c r="B572" s="14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12.75">
      <c r="A573" s="93"/>
      <c r="B573" s="14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12.75">
      <c r="A574" s="93"/>
      <c r="B574" s="14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12.75">
      <c r="A575" s="93"/>
      <c r="B575" s="14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12.75">
      <c r="A576" s="93"/>
      <c r="B576" s="14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12.75">
      <c r="A577" s="93"/>
      <c r="B577" s="14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12.75">
      <c r="A578" s="93"/>
      <c r="B578" s="14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12.75">
      <c r="A579" s="93"/>
      <c r="B579" s="14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12.75">
      <c r="A580" s="93"/>
      <c r="B580" s="14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12.75">
      <c r="A581" s="93"/>
      <c r="B581" s="14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12.75">
      <c r="A582" s="93"/>
      <c r="B582" s="14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12.75">
      <c r="A583" s="93"/>
      <c r="B583" s="14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12.75">
      <c r="A584" s="93"/>
      <c r="B584" s="14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12.75">
      <c r="A585" s="93"/>
      <c r="B585" s="14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12.75">
      <c r="A586" s="93"/>
      <c r="B586" s="14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12.75">
      <c r="A587" s="93"/>
      <c r="B587" s="14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12.75">
      <c r="A588" s="93"/>
      <c r="B588" s="14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12.75">
      <c r="A589" s="93"/>
      <c r="B589" s="14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12.75">
      <c r="A590" s="93"/>
      <c r="B590" s="14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12.75">
      <c r="A591" s="93"/>
      <c r="B591" s="14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12.75">
      <c r="A592" s="93"/>
      <c r="B592" s="14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12.75">
      <c r="A593" s="93"/>
      <c r="B593" s="14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12.75">
      <c r="A594" s="93"/>
      <c r="B594" s="14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12.75">
      <c r="A595" s="93"/>
      <c r="B595" s="14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12.75">
      <c r="A596" s="93"/>
      <c r="B596" s="14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12.75">
      <c r="A597" s="93"/>
      <c r="B597" s="14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12.75">
      <c r="A598" s="93"/>
      <c r="B598" s="14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12.75">
      <c r="A599" s="93"/>
      <c r="B599" s="14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12.75">
      <c r="A600" s="93"/>
      <c r="B600" s="14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12.75">
      <c r="A601" s="93"/>
      <c r="B601" s="14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12.75">
      <c r="A602" s="93"/>
      <c r="B602" s="14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2.75">
      <c r="A603" s="93"/>
      <c r="B603" s="14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2.75">
      <c r="A604" s="93"/>
      <c r="B604" s="14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2.75">
      <c r="A605" s="93"/>
      <c r="B605" s="14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12.75">
      <c r="A606" s="93"/>
      <c r="B606" s="14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2.75">
      <c r="A607" s="93"/>
      <c r="B607" s="14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2.75">
      <c r="A608" s="93"/>
      <c r="B608" s="14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12.75">
      <c r="A609" s="93"/>
      <c r="B609" s="14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12.75">
      <c r="A610" s="93"/>
      <c r="B610" s="14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12.75">
      <c r="A611" s="93"/>
      <c r="B611" s="14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12.75">
      <c r="A612" s="93"/>
      <c r="B612" s="14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12.75">
      <c r="A613" s="93"/>
      <c r="B613" s="14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12.75">
      <c r="A614" s="93"/>
      <c r="B614" s="14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12.75">
      <c r="A615" s="93"/>
      <c r="B615" s="14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12.75">
      <c r="A616" s="93"/>
      <c r="B616" s="14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12.75">
      <c r="A617" s="93"/>
      <c r="B617" s="14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</row>
    <row r="618" spans="1:13" ht="12.75">
      <c r="A618" s="93"/>
      <c r="B618" s="14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</row>
    <row r="619" spans="1:13" ht="12.75">
      <c r="A619" s="93"/>
      <c r="B619" s="14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</row>
    <row r="620" spans="1:13" ht="12.75">
      <c r="A620" s="93"/>
      <c r="B620" s="14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</row>
    <row r="621" spans="1:13" ht="12.75">
      <c r="A621" s="93"/>
      <c r="B621" s="14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</row>
    <row r="622" spans="1:13" ht="12.75">
      <c r="A622" s="93"/>
      <c r="B622" s="14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</row>
    <row r="623" spans="1:13" ht="12.75">
      <c r="A623" s="93"/>
      <c r="B623" s="14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</row>
    <row r="624" spans="1:13" ht="12.75">
      <c r="A624" s="93"/>
      <c r="B624" s="14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</row>
    <row r="625" spans="1:13" ht="12.75">
      <c r="A625" s="93"/>
      <c r="B625" s="14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</row>
    <row r="626" spans="1:13" ht="12.75">
      <c r="A626" s="93"/>
      <c r="B626" s="14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</row>
    <row r="627" spans="1:13" ht="12.75">
      <c r="A627" s="93"/>
      <c r="B627" s="14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</row>
    <row r="628" spans="1:13" ht="12.75">
      <c r="A628" s="93"/>
      <c r="B628" s="14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</row>
    <row r="629" spans="1:13" ht="12.75">
      <c r="A629" s="93"/>
      <c r="B629" s="14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</row>
    <row r="630" spans="1:13" ht="12.75">
      <c r="A630" s="93"/>
      <c r="B630" s="14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</row>
    <row r="631" spans="1:13" ht="12.75">
      <c r="A631" s="93"/>
      <c r="B631" s="14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</row>
    <row r="632" spans="1:13" ht="12.75">
      <c r="A632" s="93"/>
      <c r="B632" s="14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</row>
    <row r="633" spans="1:13" ht="12.75">
      <c r="A633" s="93"/>
      <c r="B633" s="14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</row>
    <row r="634" spans="1:13" ht="12.75">
      <c r="A634" s="93"/>
      <c r="B634" s="14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</row>
    <row r="635" spans="1:13" ht="12.75">
      <c r="A635" s="93"/>
      <c r="B635" s="14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</row>
    <row r="636" spans="1:13" ht="12.75">
      <c r="A636" s="93"/>
      <c r="B636" s="14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</row>
    <row r="637" spans="1:13" ht="12.75">
      <c r="A637" s="93"/>
      <c r="B637" s="14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</row>
    <row r="638" spans="1:13" ht="12.75">
      <c r="A638" s="93"/>
      <c r="B638" s="14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</row>
    <row r="639" spans="1:13" ht="12.75">
      <c r="A639" s="93"/>
      <c r="B639" s="14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</row>
    <row r="640" spans="1:13" ht="12.75">
      <c r="A640" s="93"/>
      <c r="B640" s="14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</row>
    <row r="641" spans="1:13" ht="12.75">
      <c r="A641" s="93"/>
      <c r="B641" s="14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</row>
    <row r="642" spans="1:13" ht="12.75">
      <c r="A642" s="93"/>
      <c r="B642" s="14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</row>
    <row r="643" spans="1:13" ht="12.75">
      <c r="A643" s="93"/>
      <c r="B643" s="14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</row>
    <row r="644" spans="1:13" ht="12.75">
      <c r="A644" s="93"/>
      <c r="B644" s="14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</row>
    <row r="645" spans="1:13" ht="12.75">
      <c r="A645" s="93"/>
      <c r="B645" s="14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</row>
    <row r="646" spans="1:13" ht="12.75">
      <c r="A646" s="93"/>
      <c r="B646" s="14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</row>
    <row r="647" spans="1:13" ht="12.75">
      <c r="A647" s="93"/>
      <c r="B647" s="14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</row>
    <row r="648" spans="1:13" ht="12.75">
      <c r="A648" s="93"/>
      <c r="B648" s="14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</row>
    <row r="649" spans="1:13" ht="12.75">
      <c r="A649" s="93"/>
      <c r="B649" s="14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</row>
    <row r="650" spans="1:13" ht="12.75">
      <c r="A650" s="93"/>
      <c r="B650" s="14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</row>
    <row r="651" spans="1:13" ht="12.75">
      <c r="A651" s="93"/>
      <c r="B651" s="14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</row>
    <row r="652" spans="1:13" ht="12.75">
      <c r="A652" s="93"/>
      <c r="B652" s="14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</row>
    <row r="653" spans="1:13" ht="12.75">
      <c r="A653" s="93"/>
      <c r="B653" s="14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</row>
    <row r="654" spans="1:13" ht="12.75">
      <c r="A654" s="93"/>
      <c r="B654" s="14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</row>
    <row r="655" spans="1:13" ht="12.75">
      <c r="A655" s="93"/>
      <c r="B655" s="14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</row>
    <row r="656" spans="1:13" ht="12.75">
      <c r="A656" s="93"/>
      <c r="B656" s="14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</row>
    <row r="657" spans="1:13" ht="12.75">
      <c r="A657" s="93"/>
      <c r="B657" s="14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</row>
    <row r="658" spans="1:13" ht="12.75">
      <c r="A658" s="93"/>
      <c r="B658" s="14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</row>
    <row r="659" spans="1:13" ht="12.75">
      <c r="A659" s="93"/>
      <c r="B659" s="14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</row>
    <row r="660" spans="1:13" ht="12.75">
      <c r="A660" s="93"/>
      <c r="B660" s="14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</row>
    <row r="661" spans="1:13" ht="12.75">
      <c r="A661" s="93"/>
      <c r="B661" s="14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</row>
    <row r="662" spans="1:13" ht="12.75">
      <c r="A662" s="93"/>
      <c r="B662" s="14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</row>
    <row r="663" spans="1:13" ht="12.75">
      <c r="A663" s="93"/>
      <c r="B663" s="14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</row>
    <row r="664" spans="1:13" ht="12.75">
      <c r="A664" s="93"/>
      <c r="B664" s="14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</row>
    <row r="665" spans="1:13" ht="12.75">
      <c r="A665" s="93"/>
      <c r="B665" s="14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</row>
    <row r="666" spans="1:13" ht="12.75">
      <c r="A666" s="93"/>
      <c r="B666" s="14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</row>
    <row r="667" spans="1:13" ht="12.75">
      <c r="A667" s="93"/>
      <c r="B667" s="14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</row>
    <row r="668" spans="1:13" ht="12.75">
      <c r="A668" s="93"/>
      <c r="B668" s="14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</row>
    <row r="669" spans="1:13" ht="12.75">
      <c r="A669" s="93"/>
      <c r="B669" s="14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</row>
    <row r="670" spans="1:13" ht="12.75">
      <c r="A670" s="93"/>
      <c r="B670" s="14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</row>
    <row r="671" spans="1:13" ht="12.75">
      <c r="A671" s="93"/>
      <c r="B671" s="14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</row>
    <row r="672" spans="1:13" ht="12.75">
      <c r="A672" s="93"/>
      <c r="B672" s="14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</row>
    <row r="673" spans="1:13" ht="12.75">
      <c r="A673" s="93"/>
      <c r="B673" s="14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</row>
    <row r="674" spans="1:13" ht="12.75">
      <c r="A674" s="93"/>
      <c r="B674" s="14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</row>
    <row r="675" spans="1:13" ht="12.75">
      <c r="A675" s="93"/>
      <c r="B675" s="14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</row>
    <row r="676" spans="1:13" ht="12.75">
      <c r="A676" s="93"/>
      <c r="B676" s="14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</row>
    <row r="677" spans="1:13" ht="12.75">
      <c r="A677" s="93"/>
      <c r="B677" s="14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</row>
    <row r="678" spans="1:13" ht="12.75">
      <c r="A678" s="93"/>
      <c r="B678" s="14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</row>
  </sheetData>
  <sheetProtection/>
  <mergeCells count="31">
    <mergeCell ref="A1:M1"/>
    <mergeCell ref="B9:H9"/>
    <mergeCell ref="B11:C11"/>
    <mergeCell ref="B26:M26"/>
    <mergeCell ref="B88:C88"/>
    <mergeCell ref="A105:B105"/>
    <mergeCell ref="B108:D108"/>
    <mergeCell ref="B109:D109"/>
    <mergeCell ref="B111:C111"/>
    <mergeCell ref="A126:B126"/>
    <mergeCell ref="B135:D135"/>
    <mergeCell ref="B136:D136"/>
    <mergeCell ref="B138:C138"/>
    <mergeCell ref="A157:B157"/>
    <mergeCell ref="B162:D162"/>
    <mergeCell ref="B163:D163"/>
    <mergeCell ref="B165:C165"/>
    <mergeCell ref="A177:B177"/>
    <mergeCell ref="B184:D184"/>
    <mergeCell ref="B185:D185"/>
    <mergeCell ref="B201:D201"/>
    <mergeCell ref="B202:D202"/>
    <mergeCell ref="B228:M228"/>
    <mergeCell ref="B267:C267"/>
    <mergeCell ref="A283:B283"/>
    <mergeCell ref="L242:M242"/>
    <mergeCell ref="B240:M240"/>
    <mergeCell ref="B241:M241"/>
    <mergeCell ref="L243:M243"/>
    <mergeCell ref="B248:C248"/>
    <mergeCell ref="A261:B261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2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67.5" customHeight="1">
      <c r="A1" s="203" t="s">
        <v>140</v>
      </c>
      <c r="B1" s="203"/>
      <c r="C1" s="203"/>
      <c r="D1" s="203"/>
      <c r="E1" s="203"/>
      <c r="F1" s="203"/>
      <c r="G1" s="203"/>
      <c r="H1" s="203"/>
    </row>
    <row r="2" spans="1:8" s="72" customFormat="1" ht="26.25" customHeight="1">
      <c r="A2" s="203" t="s">
        <v>48</v>
      </c>
      <c r="B2" s="203"/>
      <c r="C2" s="203"/>
      <c r="D2" s="203"/>
      <c r="E2" s="203"/>
      <c r="F2" s="203"/>
      <c r="G2" s="204"/>
      <c r="H2" s="204"/>
    </row>
    <row r="3" spans="1:5" ht="0.75" customHeight="1">
      <c r="A3" s="73"/>
      <c r="B3" s="74"/>
      <c r="C3" s="74"/>
      <c r="D3" s="74"/>
      <c r="E3" s="74"/>
    </row>
    <row r="4" spans="1:9" ht="27.75" customHeight="1">
      <c r="A4" s="238"/>
      <c r="B4" s="239"/>
      <c r="C4" s="239"/>
      <c r="D4" s="239"/>
      <c r="E4" s="240"/>
      <c r="F4" s="79" t="s">
        <v>110</v>
      </c>
      <c r="G4" s="79" t="s">
        <v>111</v>
      </c>
      <c r="H4" s="80" t="s">
        <v>112</v>
      </c>
      <c r="I4" s="81"/>
    </row>
    <row r="5" spans="1:9" ht="27.75" customHeight="1">
      <c r="A5" s="201" t="s">
        <v>49</v>
      </c>
      <c r="B5" s="200"/>
      <c r="C5" s="200"/>
      <c r="D5" s="200"/>
      <c r="E5" s="202"/>
      <c r="F5" s="106">
        <f>F6+F7</f>
        <v>11364532</v>
      </c>
      <c r="G5" s="106">
        <f>G6+G7</f>
        <v>11364532</v>
      </c>
      <c r="H5" s="106">
        <f>H6+H7</f>
        <v>11364532</v>
      </c>
      <c r="I5" s="101"/>
    </row>
    <row r="6" spans="1:8" ht="22.5" customHeight="1">
      <c r="A6" s="201" t="s">
        <v>3</v>
      </c>
      <c r="B6" s="200"/>
      <c r="C6" s="200"/>
      <c r="D6" s="200"/>
      <c r="E6" s="202"/>
      <c r="F6" s="83">
        <v>11364532</v>
      </c>
      <c r="G6" s="83">
        <f>F6</f>
        <v>11364532</v>
      </c>
      <c r="H6" s="83">
        <f>G6</f>
        <v>11364532</v>
      </c>
    </row>
    <row r="7" spans="1:8" ht="22.5" customHeight="1">
      <c r="A7" s="206" t="s">
        <v>4</v>
      </c>
      <c r="B7" s="202"/>
      <c r="C7" s="202"/>
      <c r="D7" s="202"/>
      <c r="E7" s="202"/>
      <c r="F7" s="83">
        <v>0</v>
      </c>
      <c r="G7" s="83">
        <v>0</v>
      </c>
      <c r="H7" s="83"/>
    </row>
    <row r="8" spans="1:8" ht="22.5" customHeight="1">
      <c r="A8" s="102" t="s">
        <v>50</v>
      </c>
      <c r="B8" s="82"/>
      <c r="C8" s="82"/>
      <c r="D8" s="82"/>
      <c r="E8" s="82"/>
      <c r="F8" s="83">
        <f>F9+F10</f>
        <v>11364532</v>
      </c>
      <c r="G8" s="83">
        <f>G9+G10</f>
        <v>11364532</v>
      </c>
      <c r="H8" s="83">
        <f>H9+H10</f>
        <v>11364532</v>
      </c>
    </row>
    <row r="9" spans="1:8" ht="22.5" customHeight="1">
      <c r="A9" s="199" t="s">
        <v>5</v>
      </c>
      <c r="B9" s="200"/>
      <c r="C9" s="200"/>
      <c r="D9" s="200"/>
      <c r="E9" s="207"/>
      <c r="F9" s="84">
        <v>10961056</v>
      </c>
      <c r="G9" s="84">
        <f>F9</f>
        <v>10961056</v>
      </c>
      <c r="H9" s="84">
        <f>G9</f>
        <v>10961056</v>
      </c>
    </row>
    <row r="10" spans="1:8" ht="22.5" customHeight="1">
      <c r="A10" s="206" t="s">
        <v>6</v>
      </c>
      <c r="B10" s="202"/>
      <c r="C10" s="202"/>
      <c r="D10" s="202"/>
      <c r="E10" s="202"/>
      <c r="F10" s="84">
        <v>403476</v>
      </c>
      <c r="G10" s="84">
        <f>F10</f>
        <v>403476</v>
      </c>
      <c r="H10" s="84">
        <f>G10</f>
        <v>403476</v>
      </c>
    </row>
    <row r="11" spans="1:8" ht="22.5" customHeight="1">
      <c r="A11" s="199" t="s">
        <v>7</v>
      </c>
      <c r="B11" s="200"/>
      <c r="C11" s="200"/>
      <c r="D11" s="200"/>
      <c r="E11" s="200"/>
      <c r="F11" s="84">
        <f>+F5-F8</f>
        <v>0</v>
      </c>
      <c r="G11" s="84">
        <f>+G5-G8</f>
        <v>0</v>
      </c>
      <c r="H11" s="84">
        <f>+H5-H8</f>
        <v>0</v>
      </c>
    </row>
    <row r="12" spans="1:8" ht="25.5" customHeight="1">
      <c r="A12" s="203"/>
      <c r="B12" s="208"/>
      <c r="C12" s="208"/>
      <c r="D12" s="208"/>
      <c r="E12" s="208"/>
      <c r="F12" s="205"/>
      <c r="G12" s="205"/>
      <c r="H12" s="205"/>
    </row>
    <row r="13" spans="1:8" ht="27.75" customHeight="1">
      <c r="A13" s="238"/>
      <c r="B13" s="239"/>
      <c r="C13" s="239"/>
      <c r="D13" s="239"/>
      <c r="E13" s="240"/>
      <c r="F13" s="79" t="s">
        <v>110</v>
      </c>
      <c r="G13" s="79" t="s">
        <v>111</v>
      </c>
      <c r="H13" s="80" t="s">
        <v>112</v>
      </c>
    </row>
    <row r="14" spans="1:8" ht="22.5" customHeight="1">
      <c r="A14" s="209" t="s">
        <v>8</v>
      </c>
      <c r="B14" s="210"/>
      <c r="C14" s="210"/>
      <c r="D14" s="210"/>
      <c r="E14" s="211"/>
      <c r="F14" s="86">
        <v>0</v>
      </c>
      <c r="G14" s="86">
        <v>0</v>
      </c>
      <c r="H14" s="84">
        <v>0</v>
      </c>
    </row>
    <row r="15" spans="1:8" s="67" customFormat="1" ht="25.5" customHeight="1">
      <c r="A15" s="212"/>
      <c r="B15" s="208"/>
      <c r="C15" s="208"/>
      <c r="D15" s="208"/>
      <c r="E15" s="208"/>
      <c r="F15" s="205"/>
      <c r="G15" s="205"/>
      <c r="H15" s="205"/>
    </row>
    <row r="16" spans="1:8" s="67" customFormat="1" ht="27.75" customHeight="1">
      <c r="A16" s="238"/>
      <c r="B16" s="239"/>
      <c r="C16" s="239"/>
      <c r="D16" s="239"/>
      <c r="E16" s="240"/>
      <c r="F16" s="79" t="s">
        <v>0</v>
      </c>
      <c r="G16" s="79" t="s">
        <v>1</v>
      </c>
      <c r="H16" s="80" t="s">
        <v>2</v>
      </c>
    </row>
    <row r="17" spans="1:8" s="67" customFormat="1" ht="22.5" customHeight="1">
      <c r="A17" s="201" t="s">
        <v>9</v>
      </c>
      <c r="B17" s="200"/>
      <c r="C17" s="200"/>
      <c r="D17" s="200"/>
      <c r="E17" s="200"/>
      <c r="F17" s="83"/>
      <c r="G17" s="83"/>
      <c r="H17" s="83"/>
    </row>
    <row r="18" spans="1:8" s="67" customFormat="1" ht="22.5" customHeight="1">
      <c r="A18" s="201" t="s">
        <v>10</v>
      </c>
      <c r="B18" s="200"/>
      <c r="C18" s="200"/>
      <c r="D18" s="200"/>
      <c r="E18" s="200"/>
      <c r="F18" s="83"/>
      <c r="G18" s="83"/>
      <c r="H18" s="83"/>
    </row>
    <row r="19" spans="1:8" s="67" customFormat="1" ht="22.5" customHeight="1">
      <c r="A19" s="199" t="s">
        <v>11</v>
      </c>
      <c r="B19" s="200"/>
      <c r="C19" s="200"/>
      <c r="D19" s="200"/>
      <c r="E19" s="200"/>
      <c r="F19" s="83"/>
      <c r="G19" s="83"/>
      <c r="H19" s="83"/>
    </row>
    <row r="20" spans="1:8" s="67" customFormat="1" ht="19.5" customHeight="1">
      <c r="A20" s="199" t="s">
        <v>12</v>
      </c>
      <c r="B20" s="200"/>
      <c r="C20" s="200"/>
      <c r="D20" s="200"/>
      <c r="E20" s="200"/>
      <c r="F20" s="83">
        <f>F11+F14</f>
        <v>0</v>
      </c>
      <c r="G20" s="83">
        <f>SUM(G11,G14,G19)</f>
        <v>0</v>
      </c>
      <c r="H20" s="83">
        <f>SUM(H11,H14,H19)</f>
        <v>0</v>
      </c>
    </row>
    <row r="21" spans="1:5" s="67" customFormat="1" ht="18" customHeight="1">
      <c r="A21" s="91"/>
      <c r="B21" s="74"/>
      <c r="C21" s="74"/>
      <c r="D21" s="74"/>
      <c r="E21" s="74"/>
    </row>
  </sheetData>
  <sheetProtection/>
  <mergeCells count="18">
    <mergeCell ref="A12:H12"/>
    <mergeCell ref="A14:E14"/>
    <mergeCell ref="A15:H15"/>
    <mergeCell ref="A1:H1"/>
    <mergeCell ref="A2:H2"/>
    <mergeCell ref="A5:E5"/>
    <mergeCell ref="A6:E6"/>
    <mergeCell ref="A7:E7"/>
    <mergeCell ref="A17:E17"/>
    <mergeCell ref="A18:E18"/>
    <mergeCell ref="A19:E19"/>
    <mergeCell ref="A20:E20"/>
    <mergeCell ref="A4:E4"/>
    <mergeCell ref="A13:E13"/>
    <mergeCell ref="A16:E16"/>
    <mergeCell ref="A9:E9"/>
    <mergeCell ref="A10:E10"/>
    <mergeCell ref="A11:E11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98"/>
  <sheetViews>
    <sheetView zoomScalePageLayoutView="0" workbookViewId="0" topLeftCell="A1">
      <selection activeCell="B38" sqref="B38"/>
    </sheetView>
  </sheetViews>
  <sheetFormatPr defaultColWidth="11.421875" defaultRowHeight="12.75"/>
  <cols>
    <col min="1" max="1" width="11.421875" style="94" bestFit="1" customWidth="1"/>
    <col min="2" max="2" width="35.421875" style="96" customWidth="1"/>
    <col min="3" max="3" width="12.7109375" style="2" customWidth="1"/>
    <col min="4" max="4" width="11.57421875" style="2" customWidth="1"/>
    <col min="5" max="5" width="11.421875" style="2" customWidth="1"/>
    <col min="6" max="6" width="10.8515625" style="105" customWidth="1"/>
    <col min="7" max="7" width="11.28125" style="105" customWidth="1"/>
    <col min="8" max="8" width="10.8515625" style="105" customWidth="1"/>
    <col min="9" max="9" width="9.28125" style="2" customWidth="1"/>
    <col min="10" max="11" width="7.00390625" style="2" customWidth="1"/>
    <col min="12" max="12" width="12.421875" style="2" bestFit="1" customWidth="1"/>
    <col min="13" max="13" width="12.7109375" style="2" customWidth="1"/>
    <col min="14" max="16384" width="11.421875" style="10" customWidth="1"/>
  </cols>
  <sheetData>
    <row r="1" spans="1:13" ht="20.25" customHeight="1">
      <c r="A1" s="236" t="s">
        <v>183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s="11" customFormat="1" ht="57.75">
      <c r="A2" s="157" t="s">
        <v>29</v>
      </c>
      <c r="B2" s="156" t="s">
        <v>30</v>
      </c>
      <c r="C2" s="157" t="s">
        <v>181</v>
      </c>
      <c r="D2" s="157" t="s">
        <v>176</v>
      </c>
      <c r="E2" s="157" t="s">
        <v>177</v>
      </c>
      <c r="F2" s="158" t="s">
        <v>145</v>
      </c>
      <c r="G2" s="158" t="s">
        <v>178</v>
      </c>
      <c r="H2" s="158" t="s">
        <v>179</v>
      </c>
      <c r="I2" s="157" t="s">
        <v>180</v>
      </c>
      <c r="J2" s="159" t="s">
        <v>22</v>
      </c>
      <c r="K2" s="159" t="s">
        <v>23</v>
      </c>
      <c r="L2" s="157" t="s">
        <v>46</v>
      </c>
      <c r="M2" s="157" t="s">
        <v>91</v>
      </c>
    </row>
    <row r="3" spans="1:13" ht="12.75">
      <c r="A3" s="93"/>
      <c r="B3" s="1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3" s="11" customFormat="1" ht="12.75">
      <c r="A4" s="93"/>
      <c r="B4" s="184" t="s">
        <v>103</v>
      </c>
      <c r="C4"/>
    </row>
    <row r="5" spans="1:13" ht="12.75">
      <c r="A5" s="93"/>
      <c r="B5" s="95" t="s">
        <v>119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.75">
      <c r="A6" s="93"/>
      <c r="B6" s="95" t="s">
        <v>120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93"/>
      <c r="B7" s="1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2.75">
      <c r="A8" s="93"/>
      <c r="B8" s="14" t="s">
        <v>87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>
      <c r="A9" s="93"/>
      <c r="B9" s="223" t="s">
        <v>88</v>
      </c>
      <c r="C9" s="224"/>
      <c r="D9" s="224"/>
      <c r="E9" s="224"/>
      <c r="F9" s="224"/>
      <c r="G9" s="224"/>
      <c r="H9" s="224"/>
      <c r="I9"/>
      <c r="J9" s="10"/>
      <c r="K9" s="10"/>
      <c r="L9" s="10"/>
      <c r="M9" s="10"/>
    </row>
    <row r="10" spans="1:2" s="11" customFormat="1" ht="12.75">
      <c r="A10" s="93"/>
      <c r="B10" s="107"/>
    </row>
    <row r="11" spans="1:13" s="11" customFormat="1" ht="12.75" customHeight="1">
      <c r="A11" s="139" t="s">
        <v>89</v>
      </c>
      <c r="B11" s="225" t="s">
        <v>113</v>
      </c>
      <c r="C11" s="226"/>
      <c r="D11" s="198"/>
      <c r="E11" s="197"/>
      <c r="F11" s="197"/>
      <c r="G11" s="197"/>
      <c r="H11" s="197"/>
      <c r="I11" s="197"/>
      <c r="J11" s="197"/>
      <c r="K11" s="197"/>
      <c r="L11" s="197"/>
      <c r="M11" s="197"/>
    </row>
    <row r="12" spans="1:13" s="11" customFormat="1" ht="12.75">
      <c r="A12" s="125">
        <v>3</v>
      </c>
      <c r="B12" s="126" t="s">
        <v>32</v>
      </c>
      <c r="C12" s="127">
        <f aca="true" t="shared" si="0" ref="C12:C20">D12+E12+F12+G12+H12+I12</f>
        <v>8988288</v>
      </c>
      <c r="D12" s="127">
        <f>D13+D21</f>
        <v>8869644</v>
      </c>
      <c r="E12" s="127"/>
      <c r="F12" s="127"/>
      <c r="G12" s="127"/>
      <c r="H12" s="127">
        <f>H13+H21</f>
        <v>118644</v>
      </c>
      <c r="I12" s="127"/>
      <c r="J12" s="127"/>
      <c r="K12" s="127"/>
      <c r="L12" s="127">
        <f aca="true" t="shared" si="1" ref="L12:L23">C12</f>
        <v>8988288</v>
      </c>
      <c r="M12" s="127">
        <f aca="true" t="shared" si="2" ref="M12:M23">L12</f>
        <v>8988288</v>
      </c>
    </row>
    <row r="13" spans="1:13" s="11" customFormat="1" ht="12.75">
      <c r="A13" s="129">
        <v>31</v>
      </c>
      <c r="B13" s="130" t="s">
        <v>33</v>
      </c>
      <c r="C13" s="131">
        <f t="shared" si="0"/>
        <v>8481578</v>
      </c>
      <c r="D13" s="131">
        <f>D14+D16+D18</f>
        <v>8372373</v>
      </c>
      <c r="E13" s="131"/>
      <c r="F13" s="131"/>
      <c r="G13" s="131"/>
      <c r="H13" s="131">
        <f>H14+H16+H18</f>
        <v>109205</v>
      </c>
      <c r="I13" s="131"/>
      <c r="J13" s="131"/>
      <c r="K13" s="131"/>
      <c r="L13" s="131">
        <f t="shared" si="1"/>
        <v>8481578</v>
      </c>
      <c r="M13" s="131">
        <f t="shared" si="2"/>
        <v>8481578</v>
      </c>
    </row>
    <row r="14" spans="1:13" ht="12.75">
      <c r="A14" s="152">
        <v>311</v>
      </c>
      <c r="B14" s="110" t="s">
        <v>34</v>
      </c>
      <c r="C14" s="128">
        <f t="shared" si="0"/>
        <v>7043099</v>
      </c>
      <c r="D14" s="128">
        <f>D15</f>
        <v>6950000</v>
      </c>
      <c r="E14" s="128"/>
      <c r="F14" s="128"/>
      <c r="G14" s="128"/>
      <c r="H14" s="128">
        <f>H15</f>
        <v>93099</v>
      </c>
      <c r="I14" s="128"/>
      <c r="J14" s="128"/>
      <c r="K14" s="128"/>
      <c r="L14" s="128">
        <f t="shared" si="1"/>
        <v>7043099</v>
      </c>
      <c r="M14" s="128">
        <f t="shared" si="2"/>
        <v>7043099</v>
      </c>
    </row>
    <row r="15" spans="1:13" ht="12.75">
      <c r="A15" s="108">
        <v>3111</v>
      </c>
      <c r="B15" s="109" t="s">
        <v>70</v>
      </c>
      <c r="C15" s="112">
        <f t="shared" si="0"/>
        <v>7043099</v>
      </c>
      <c r="D15" s="112">
        <v>6950000</v>
      </c>
      <c r="E15" s="112"/>
      <c r="F15" s="112"/>
      <c r="G15" s="112"/>
      <c r="H15" s="112">
        <v>93099</v>
      </c>
      <c r="I15" s="112"/>
      <c r="J15" s="112"/>
      <c r="K15" s="112"/>
      <c r="L15" s="163">
        <f t="shared" si="1"/>
        <v>7043099</v>
      </c>
      <c r="M15" s="111">
        <f t="shared" si="2"/>
        <v>7043099</v>
      </c>
    </row>
    <row r="16" spans="1:13" ht="12.75">
      <c r="A16" s="152">
        <v>312</v>
      </c>
      <c r="B16" s="110" t="s">
        <v>35</v>
      </c>
      <c r="C16" s="128">
        <f t="shared" si="0"/>
        <v>180000</v>
      </c>
      <c r="D16" s="128">
        <f>SUM(D17)</f>
        <v>180000</v>
      </c>
      <c r="E16" s="128"/>
      <c r="F16" s="128"/>
      <c r="G16" s="128"/>
      <c r="H16" s="128"/>
      <c r="I16" s="128"/>
      <c r="J16" s="128"/>
      <c r="K16" s="128"/>
      <c r="L16" s="128">
        <f t="shared" si="1"/>
        <v>180000</v>
      </c>
      <c r="M16" s="128">
        <f t="shared" si="2"/>
        <v>180000</v>
      </c>
    </row>
    <row r="17" spans="1:13" ht="12.75">
      <c r="A17" s="108">
        <v>3121</v>
      </c>
      <c r="B17" s="109" t="s">
        <v>35</v>
      </c>
      <c r="C17" s="112">
        <f t="shared" si="0"/>
        <v>180000</v>
      </c>
      <c r="D17" s="112">
        <v>180000</v>
      </c>
      <c r="E17" s="112"/>
      <c r="F17" s="112"/>
      <c r="G17" s="112"/>
      <c r="H17" s="112"/>
      <c r="I17" s="112"/>
      <c r="J17" s="112"/>
      <c r="K17" s="112"/>
      <c r="L17" s="163">
        <f t="shared" si="1"/>
        <v>180000</v>
      </c>
      <c r="M17" s="111">
        <f t="shared" si="2"/>
        <v>180000</v>
      </c>
    </row>
    <row r="18" spans="1:13" ht="12.75">
      <c r="A18" s="152">
        <v>313</v>
      </c>
      <c r="B18" s="110" t="s">
        <v>36</v>
      </c>
      <c r="C18" s="128">
        <f t="shared" si="0"/>
        <v>1258479</v>
      </c>
      <c r="D18" s="128">
        <f>SUM(D19:D20)</f>
        <v>1242373</v>
      </c>
      <c r="E18" s="128"/>
      <c r="F18" s="128"/>
      <c r="G18" s="128"/>
      <c r="H18" s="128">
        <f>H19+H20</f>
        <v>16106</v>
      </c>
      <c r="I18" s="128"/>
      <c r="J18" s="128"/>
      <c r="K18" s="128"/>
      <c r="L18" s="128">
        <f t="shared" si="1"/>
        <v>1258479</v>
      </c>
      <c r="M18" s="128">
        <f t="shared" si="2"/>
        <v>1258479</v>
      </c>
    </row>
    <row r="19" spans="1:13" ht="12.75">
      <c r="A19" s="108">
        <v>3132</v>
      </c>
      <c r="B19" s="109" t="s">
        <v>71</v>
      </c>
      <c r="C19" s="112">
        <f t="shared" si="0"/>
        <v>1097430</v>
      </c>
      <c r="D19" s="112">
        <v>1083465</v>
      </c>
      <c r="E19" s="112"/>
      <c r="F19" s="112"/>
      <c r="G19" s="112"/>
      <c r="H19" s="112">
        <v>13965</v>
      </c>
      <c r="I19" s="112"/>
      <c r="J19" s="112"/>
      <c r="K19" s="112"/>
      <c r="L19" s="163">
        <f t="shared" si="1"/>
        <v>1097430</v>
      </c>
      <c r="M19" s="111">
        <f t="shared" si="2"/>
        <v>1097430</v>
      </c>
    </row>
    <row r="20" spans="1:13" ht="15.75" customHeight="1">
      <c r="A20" s="108">
        <v>3133</v>
      </c>
      <c r="B20" s="109" t="s">
        <v>72</v>
      </c>
      <c r="C20" s="112">
        <f t="shared" si="0"/>
        <v>161049</v>
      </c>
      <c r="D20" s="112">
        <v>158908</v>
      </c>
      <c r="E20" s="112"/>
      <c r="F20" s="112"/>
      <c r="G20" s="112"/>
      <c r="H20" s="112">
        <v>2141</v>
      </c>
      <c r="I20" s="112"/>
      <c r="J20" s="112"/>
      <c r="K20" s="112"/>
      <c r="L20" s="163">
        <f t="shared" si="1"/>
        <v>161049</v>
      </c>
      <c r="M20" s="111">
        <f t="shared" si="2"/>
        <v>161049</v>
      </c>
    </row>
    <row r="21" spans="1:13" ht="15.75" customHeight="1">
      <c r="A21" s="129">
        <v>32</v>
      </c>
      <c r="B21" s="130" t="s">
        <v>37</v>
      </c>
      <c r="C21" s="131">
        <f>C22</f>
        <v>506710</v>
      </c>
      <c r="D21" s="131">
        <f>D22</f>
        <v>497271</v>
      </c>
      <c r="E21" s="148"/>
      <c r="F21" s="148"/>
      <c r="G21" s="131"/>
      <c r="H21" s="131">
        <f>H22</f>
        <v>9439</v>
      </c>
      <c r="I21" s="148"/>
      <c r="J21" s="148"/>
      <c r="K21" s="148"/>
      <c r="L21" s="131">
        <f t="shared" si="1"/>
        <v>506710</v>
      </c>
      <c r="M21" s="131">
        <f t="shared" si="2"/>
        <v>506710</v>
      </c>
    </row>
    <row r="22" spans="1:13" ht="15.75" customHeight="1">
      <c r="A22" s="152">
        <v>321</v>
      </c>
      <c r="B22" s="110" t="s">
        <v>38</v>
      </c>
      <c r="C22" s="153">
        <f>C23</f>
        <v>506710</v>
      </c>
      <c r="D22" s="153">
        <f>D23</f>
        <v>497271</v>
      </c>
      <c r="E22" s="153"/>
      <c r="F22" s="153"/>
      <c r="G22" s="153"/>
      <c r="H22" s="153">
        <f>H23</f>
        <v>9439</v>
      </c>
      <c r="I22" s="153"/>
      <c r="J22" s="153"/>
      <c r="K22" s="153"/>
      <c r="L22" s="128">
        <f t="shared" si="1"/>
        <v>506710</v>
      </c>
      <c r="M22" s="128">
        <f t="shared" si="2"/>
        <v>506710</v>
      </c>
    </row>
    <row r="23" spans="1:13" ht="15.75" customHeight="1">
      <c r="A23" s="114">
        <v>3212</v>
      </c>
      <c r="B23" s="134" t="s">
        <v>86</v>
      </c>
      <c r="C23" s="115">
        <f>D23+E23+F23+G23+H23+I23</f>
        <v>506710</v>
      </c>
      <c r="D23" s="115">
        <v>497271</v>
      </c>
      <c r="E23" s="115"/>
      <c r="F23" s="115"/>
      <c r="G23" s="115"/>
      <c r="H23" s="115">
        <v>9439</v>
      </c>
      <c r="I23" s="115"/>
      <c r="J23" s="115"/>
      <c r="K23" s="115"/>
      <c r="L23" s="163">
        <f t="shared" si="1"/>
        <v>506710</v>
      </c>
      <c r="M23" s="116">
        <f t="shared" si="2"/>
        <v>506710</v>
      </c>
    </row>
    <row r="24" spans="1:13" ht="15.75" customHeight="1">
      <c r="A24" s="119"/>
      <c r="B24" s="155"/>
      <c r="C24" s="120"/>
      <c r="D24" s="120"/>
      <c r="E24" s="120"/>
      <c r="F24" s="120"/>
      <c r="G24" s="120"/>
      <c r="H24" s="120"/>
      <c r="I24" s="120"/>
      <c r="J24" s="120"/>
      <c r="K24" s="120"/>
      <c r="L24" s="121"/>
      <c r="M24" s="121"/>
    </row>
    <row r="25" spans="1:13" ht="15.75" customHeight="1">
      <c r="A25" s="92"/>
      <c r="B25" s="14"/>
      <c r="C25" s="117"/>
      <c r="D25" s="117"/>
      <c r="E25" s="117"/>
      <c r="F25" s="117"/>
      <c r="G25" s="117"/>
      <c r="H25" s="117"/>
      <c r="I25" s="117"/>
      <c r="J25" s="117"/>
      <c r="K25" s="117"/>
      <c r="L25" s="118"/>
      <c r="M25" s="118"/>
    </row>
    <row r="26" spans="1:13" ht="15.75" customHeight="1">
      <c r="A26" s="92"/>
      <c r="B26" s="14"/>
      <c r="C26" s="117"/>
      <c r="D26" s="117"/>
      <c r="E26" s="117"/>
      <c r="F26" s="117"/>
      <c r="G26" s="117"/>
      <c r="H26" s="117"/>
      <c r="I26" s="117"/>
      <c r="J26" s="117"/>
      <c r="K26" s="117"/>
      <c r="L26" s="118"/>
      <c r="M26" s="118"/>
    </row>
    <row r="27" spans="1:13" ht="15.75" customHeight="1">
      <c r="A27" s="92"/>
      <c r="B27" s="14"/>
      <c r="C27" s="117"/>
      <c r="D27" s="117"/>
      <c r="E27" s="117"/>
      <c r="F27" s="117"/>
      <c r="G27" s="117"/>
      <c r="H27" s="117"/>
      <c r="I27" s="117"/>
      <c r="J27" s="117"/>
      <c r="K27" s="117"/>
      <c r="L27" s="118"/>
      <c r="M27" s="118"/>
    </row>
    <row r="28" spans="1:13" ht="15.75" customHeight="1">
      <c r="A28" s="92"/>
      <c r="B28" s="14"/>
      <c r="C28" s="117"/>
      <c r="D28" s="117"/>
      <c r="E28" s="117"/>
      <c r="F28" s="117"/>
      <c r="G28" s="117"/>
      <c r="H28" s="117"/>
      <c r="I28" s="117"/>
      <c r="J28" s="117"/>
      <c r="K28" s="117"/>
      <c r="L28" s="118"/>
      <c r="M28" s="118"/>
    </row>
    <row r="29" spans="1:13" ht="15.75" customHeight="1">
      <c r="A29" s="92"/>
      <c r="B29" s="14"/>
      <c r="C29" s="117"/>
      <c r="D29" s="117"/>
      <c r="E29" s="117"/>
      <c r="F29" s="117"/>
      <c r="G29" s="117"/>
      <c r="H29" s="117"/>
      <c r="I29" s="117"/>
      <c r="J29" s="117"/>
      <c r="K29" s="117"/>
      <c r="L29" s="118"/>
      <c r="M29" s="118"/>
    </row>
    <row r="30" spans="1:13" ht="15.75" customHeight="1">
      <c r="A30" s="92"/>
      <c r="B30" s="14"/>
      <c r="C30" s="117"/>
      <c r="D30" s="117"/>
      <c r="E30" s="117"/>
      <c r="F30" s="117"/>
      <c r="G30" s="117"/>
      <c r="H30" s="117"/>
      <c r="I30" s="117"/>
      <c r="J30" s="117"/>
      <c r="K30" s="117"/>
      <c r="L30" s="118"/>
      <c r="M30" s="118"/>
    </row>
    <row r="31" spans="1:13" ht="15.75" customHeight="1">
      <c r="A31" s="92"/>
      <c r="B31" s="14"/>
      <c r="C31" s="117"/>
      <c r="D31" s="117"/>
      <c r="E31" s="117"/>
      <c r="F31" s="117"/>
      <c r="G31" s="117"/>
      <c r="H31" s="117"/>
      <c r="I31" s="117"/>
      <c r="J31" s="117"/>
      <c r="K31" s="117"/>
      <c r="L31" s="118"/>
      <c r="M31" s="118"/>
    </row>
    <row r="32" spans="1:13" ht="15.75" customHeight="1">
      <c r="A32" s="92"/>
      <c r="B32" s="14"/>
      <c r="C32" s="117"/>
      <c r="D32" s="117"/>
      <c r="E32" s="117"/>
      <c r="F32" s="117"/>
      <c r="G32" s="117"/>
      <c r="H32" s="117"/>
      <c r="I32" s="117"/>
      <c r="J32" s="117"/>
      <c r="K32" s="117"/>
      <c r="L32" s="118"/>
      <c r="M32" s="118"/>
    </row>
    <row r="33" spans="1:13" ht="15.75" customHeight="1">
      <c r="A33" s="92"/>
      <c r="B33" s="14"/>
      <c r="C33" s="117"/>
      <c r="D33" s="117"/>
      <c r="E33" s="117"/>
      <c r="F33" s="117"/>
      <c r="G33" s="117"/>
      <c r="H33" s="117"/>
      <c r="I33" s="117"/>
      <c r="J33" s="117"/>
      <c r="K33" s="117"/>
      <c r="L33" s="118"/>
      <c r="M33" s="118"/>
    </row>
    <row r="34" spans="1:13" ht="15.75" customHeight="1">
      <c r="A34" s="92"/>
      <c r="B34" s="14"/>
      <c r="C34" s="117"/>
      <c r="D34" s="117"/>
      <c r="E34" s="117"/>
      <c r="F34" s="117"/>
      <c r="G34" s="117"/>
      <c r="H34" s="117"/>
      <c r="I34" s="117"/>
      <c r="J34" s="117"/>
      <c r="K34" s="117"/>
      <c r="L34" s="118"/>
      <c r="M34" s="118"/>
    </row>
    <row r="35" spans="1:13" ht="15.75" customHeight="1">
      <c r="A35" s="92"/>
      <c r="B35" s="14"/>
      <c r="C35" s="117"/>
      <c r="D35" s="117"/>
      <c r="E35" s="117"/>
      <c r="F35" s="117"/>
      <c r="G35" s="117"/>
      <c r="H35" s="117"/>
      <c r="I35" s="117"/>
      <c r="J35" s="117"/>
      <c r="K35" s="117"/>
      <c r="L35" s="118"/>
      <c r="M35" s="118"/>
    </row>
    <row r="36" spans="1:13" ht="15.75" customHeight="1">
      <c r="A36" s="92"/>
      <c r="B36" s="14"/>
      <c r="C36" s="117"/>
      <c r="D36" s="117"/>
      <c r="E36" s="117"/>
      <c r="F36" s="117"/>
      <c r="G36" s="117"/>
      <c r="H36" s="117"/>
      <c r="I36" s="117"/>
      <c r="J36" s="117"/>
      <c r="K36" s="117"/>
      <c r="L36" s="118"/>
      <c r="M36" s="118"/>
    </row>
    <row r="37" spans="1:13" ht="15.75" customHeight="1">
      <c r="A37" s="92"/>
      <c r="B37" s="14"/>
      <c r="C37" s="117"/>
      <c r="D37" s="117"/>
      <c r="E37" s="117"/>
      <c r="F37" s="117"/>
      <c r="G37" s="117"/>
      <c r="H37" s="117"/>
      <c r="I37" s="117"/>
      <c r="J37" s="117"/>
      <c r="K37" s="117"/>
      <c r="L37" s="118"/>
      <c r="M37" s="118"/>
    </row>
    <row r="38" spans="1:13" ht="15.75" customHeight="1">
      <c r="A38" s="92"/>
      <c r="B38" s="14"/>
      <c r="C38" s="117"/>
      <c r="D38" s="117"/>
      <c r="E38" s="117"/>
      <c r="F38" s="117"/>
      <c r="G38" s="117"/>
      <c r="H38" s="117"/>
      <c r="I38" s="117"/>
      <c r="J38" s="117"/>
      <c r="K38" s="117"/>
      <c r="L38" s="118"/>
      <c r="M38" s="118"/>
    </row>
    <row r="39" spans="1:13" ht="15.75" customHeight="1">
      <c r="A39" s="92"/>
      <c r="B39" s="14"/>
      <c r="C39" s="117"/>
      <c r="D39" s="117"/>
      <c r="E39" s="117"/>
      <c r="F39" s="117"/>
      <c r="G39" s="117"/>
      <c r="H39" s="117"/>
      <c r="I39" s="117"/>
      <c r="J39" s="117"/>
      <c r="K39" s="117"/>
      <c r="L39" s="118"/>
      <c r="M39" s="118"/>
    </row>
    <row r="40" spans="1:13" ht="15.75" customHeight="1">
      <c r="A40" s="92"/>
      <c r="B40" s="229" t="s">
        <v>125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</row>
    <row r="41" spans="1:13" ht="15.75" customHeight="1">
      <c r="A41" s="92"/>
      <c r="B41" s="14" t="s">
        <v>92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8"/>
      <c r="M41" s="118"/>
    </row>
    <row r="42" spans="1:13" ht="15.75" customHeight="1">
      <c r="A42" s="141" t="s">
        <v>89</v>
      </c>
      <c r="B42" s="142" t="s">
        <v>82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7"/>
      <c r="M42" s="137"/>
    </row>
    <row r="43" spans="1:13" ht="15.75" customHeight="1">
      <c r="A43" s="125">
        <v>3</v>
      </c>
      <c r="B43" s="126" t="s">
        <v>32</v>
      </c>
      <c r="C43" s="127">
        <f aca="true" t="shared" si="3" ref="C43:I43">C44+C75+C79</f>
        <v>1151462</v>
      </c>
      <c r="D43" s="127">
        <f t="shared" si="3"/>
        <v>107750</v>
      </c>
      <c r="E43" s="127">
        <f t="shared" si="3"/>
        <v>737432</v>
      </c>
      <c r="F43" s="127">
        <f t="shared" si="3"/>
        <v>40580</v>
      </c>
      <c r="G43" s="127">
        <f t="shared" si="3"/>
        <v>218200</v>
      </c>
      <c r="H43" s="127">
        <f t="shared" si="3"/>
        <v>23500</v>
      </c>
      <c r="I43" s="127">
        <f t="shared" si="3"/>
        <v>24000</v>
      </c>
      <c r="J43" s="127"/>
      <c r="K43" s="127"/>
      <c r="L43" s="127">
        <f aca="true" t="shared" si="4" ref="L43:L81">C43</f>
        <v>1151462</v>
      </c>
      <c r="M43" s="127">
        <f>L43</f>
        <v>1151462</v>
      </c>
    </row>
    <row r="44" spans="1:13" s="11" customFormat="1" ht="12.75">
      <c r="A44" s="129">
        <v>32</v>
      </c>
      <c r="B44" s="130" t="s">
        <v>37</v>
      </c>
      <c r="C44" s="131">
        <f>C45+C50+C57+C67+C69</f>
        <v>1059712</v>
      </c>
      <c r="D44" s="131">
        <f>D45+D50+D57+D67+D69</f>
        <v>71000</v>
      </c>
      <c r="E44" s="131">
        <f>E45+E50+E57+E67+E69</f>
        <v>687432</v>
      </c>
      <c r="F44" s="131">
        <f>F45+F50+F57+F69+F67</f>
        <v>35580</v>
      </c>
      <c r="G44" s="131">
        <f>G45+G50+G57+G67+G69</f>
        <v>218200</v>
      </c>
      <c r="H44" s="131">
        <f>H45+H50+H57+H69</f>
        <v>23500</v>
      </c>
      <c r="I44" s="131">
        <f>I45+I50+I57+I67+I69</f>
        <v>24000</v>
      </c>
      <c r="J44" s="131"/>
      <c r="K44" s="131"/>
      <c r="L44" s="194">
        <f t="shared" si="4"/>
        <v>1059712</v>
      </c>
      <c r="M44" s="131">
        <f aca="true" t="shared" si="5" ref="M44:M77">L44</f>
        <v>1059712</v>
      </c>
    </row>
    <row r="45" spans="1:13" ht="12.75">
      <c r="A45" s="152">
        <v>321</v>
      </c>
      <c r="B45" s="110" t="s">
        <v>38</v>
      </c>
      <c r="C45" s="128">
        <f aca="true" t="shared" si="6" ref="C45:C56">D45+E45+F45+G45+H45+I45</f>
        <v>70885</v>
      </c>
      <c r="D45" s="153">
        <f>SUM(D46:D49)</f>
        <v>0</v>
      </c>
      <c r="E45" s="128">
        <f>E46+E47+E48+E49</f>
        <v>38435</v>
      </c>
      <c r="F45" s="128">
        <f>SUM(F46:F49)</f>
        <v>7450</v>
      </c>
      <c r="G45" s="128">
        <f>SUM(G46:G48)</f>
        <v>25000</v>
      </c>
      <c r="H45" s="128">
        <f>SUM(H46:H48)</f>
        <v>0</v>
      </c>
      <c r="I45" s="128"/>
      <c r="J45" s="128"/>
      <c r="K45" s="128"/>
      <c r="L45" s="128">
        <f t="shared" si="4"/>
        <v>70885</v>
      </c>
      <c r="M45" s="128">
        <f t="shared" si="5"/>
        <v>70885</v>
      </c>
    </row>
    <row r="46" spans="1:13" ht="12.75">
      <c r="A46" s="108">
        <v>3211</v>
      </c>
      <c r="B46" s="109" t="s">
        <v>65</v>
      </c>
      <c r="C46" s="112">
        <f t="shared" si="6"/>
        <v>62435</v>
      </c>
      <c r="D46" s="112"/>
      <c r="E46" s="112">
        <v>32435</v>
      </c>
      <c r="F46" s="112">
        <v>5000</v>
      </c>
      <c r="G46" s="112">
        <v>25000</v>
      </c>
      <c r="H46" s="112"/>
      <c r="I46" s="112"/>
      <c r="J46" s="112"/>
      <c r="K46" s="112"/>
      <c r="L46" s="163">
        <f t="shared" si="4"/>
        <v>62435</v>
      </c>
      <c r="M46" s="111">
        <f t="shared" si="5"/>
        <v>62435</v>
      </c>
    </row>
    <row r="47" spans="1:13" ht="12.75">
      <c r="A47" s="108">
        <v>3212</v>
      </c>
      <c r="B47" s="109" t="s">
        <v>66</v>
      </c>
      <c r="C47" s="112">
        <f t="shared" si="6"/>
        <v>0</v>
      </c>
      <c r="D47" s="112"/>
      <c r="E47" s="112"/>
      <c r="F47" s="112"/>
      <c r="G47" s="112"/>
      <c r="H47" s="112"/>
      <c r="I47" s="112"/>
      <c r="J47" s="112"/>
      <c r="K47" s="112"/>
      <c r="L47" s="163">
        <f t="shared" si="4"/>
        <v>0</v>
      </c>
      <c r="M47" s="111">
        <f t="shared" si="5"/>
        <v>0</v>
      </c>
    </row>
    <row r="48" spans="1:13" ht="12.75">
      <c r="A48" s="108">
        <v>3213</v>
      </c>
      <c r="B48" s="109" t="s">
        <v>67</v>
      </c>
      <c r="C48" s="112">
        <f t="shared" si="6"/>
        <v>4500</v>
      </c>
      <c r="D48" s="112"/>
      <c r="E48" s="112">
        <v>3000</v>
      </c>
      <c r="F48" s="112">
        <v>1500</v>
      </c>
      <c r="G48" s="112"/>
      <c r="H48" s="112"/>
      <c r="I48" s="112"/>
      <c r="J48" s="112"/>
      <c r="K48" s="112"/>
      <c r="L48" s="163">
        <f t="shared" si="4"/>
        <v>4500</v>
      </c>
      <c r="M48" s="111">
        <f t="shared" si="5"/>
        <v>4500</v>
      </c>
    </row>
    <row r="49" spans="1:13" ht="12.75">
      <c r="A49" s="108">
        <v>3214</v>
      </c>
      <c r="B49" s="109" t="s">
        <v>77</v>
      </c>
      <c r="C49" s="112">
        <f t="shared" si="6"/>
        <v>3950</v>
      </c>
      <c r="D49" s="112"/>
      <c r="E49" s="112">
        <v>3000</v>
      </c>
      <c r="F49" s="112">
        <v>950</v>
      </c>
      <c r="G49" s="112"/>
      <c r="H49" s="112"/>
      <c r="I49" s="112"/>
      <c r="J49" s="112"/>
      <c r="K49" s="112"/>
      <c r="L49" s="163">
        <f t="shared" si="4"/>
        <v>3950</v>
      </c>
      <c r="M49" s="111">
        <f t="shared" si="5"/>
        <v>3950</v>
      </c>
    </row>
    <row r="50" spans="1:13" ht="12.75">
      <c r="A50" s="152">
        <v>322</v>
      </c>
      <c r="B50" s="110" t="s">
        <v>39</v>
      </c>
      <c r="C50" s="128">
        <f t="shared" si="6"/>
        <v>431080</v>
      </c>
      <c r="D50" s="128">
        <f>SUM(D51:D56)</f>
        <v>0</v>
      </c>
      <c r="E50" s="128">
        <f>E51+E52+E53+E54+E55+E56</f>
        <v>405000</v>
      </c>
      <c r="F50" s="128">
        <f>SUM(F51:F56)</f>
        <v>13080</v>
      </c>
      <c r="G50" s="128"/>
      <c r="H50" s="128">
        <f>SUM(H51:H56)</f>
        <v>12000</v>
      </c>
      <c r="I50" s="128">
        <f>SUM(I51:I55)</f>
        <v>1000</v>
      </c>
      <c r="J50" s="128"/>
      <c r="K50" s="128"/>
      <c r="L50" s="128">
        <f t="shared" si="4"/>
        <v>431080</v>
      </c>
      <c r="M50" s="128">
        <f t="shared" si="5"/>
        <v>431080</v>
      </c>
    </row>
    <row r="51" spans="1:13" ht="12.75">
      <c r="A51" s="108">
        <v>3221</v>
      </c>
      <c r="B51" s="109" t="s">
        <v>51</v>
      </c>
      <c r="C51" s="112">
        <f t="shared" si="6"/>
        <v>86000</v>
      </c>
      <c r="D51" s="112"/>
      <c r="E51" s="112">
        <v>76000</v>
      </c>
      <c r="F51" s="112"/>
      <c r="G51" s="164"/>
      <c r="H51" s="112">
        <v>10000</v>
      </c>
      <c r="I51" s="112"/>
      <c r="J51" s="112"/>
      <c r="K51" s="112"/>
      <c r="L51" s="163">
        <f t="shared" si="4"/>
        <v>86000</v>
      </c>
      <c r="M51" s="111">
        <f t="shared" si="5"/>
        <v>86000</v>
      </c>
    </row>
    <row r="52" spans="1:13" ht="12.75">
      <c r="A52" s="108">
        <v>3222</v>
      </c>
      <c r="B52" s="109" t="s">
        <v>68</v>
      </c>
      <c r="C52" s="112">
        <f t="shared" si="6"/>
        <v>0</v>
      </c>
      <c r="D52" s="112"/>
      <c r="E52" s="112"/>
      <c r="F52" s="112"/>
      <c r="G52" s="164"/>
      <c r="H52" s="113"/>
      <c r="I52" s="112"/>
      <c r="J52" s="112"/>
      <c r="K52" s="112"/>
      <c r="L52" s="163">
        <f t="shared" si="4"/>
        <v>0</v>
      </c>
      <c r="M52" s="111">
        <f t="shared" si="5"/>
        <v>0</v>
      </c>
    </row>
    <row r="53" spans="1:13" ht="12.75">
      <c r="A53" s="108">
        <v>3223</v>
      </c>
      <c r="B53" s="109" t="s">
        <v>52</v>
      </c>
      <c r="C53" s="112">
        <f t="shared" si="6"/>
        <v>293580</v>
      </c>
      <c r="D53" s="112"/>
      <c r="E53" s="112">
        <v>285000</v>
      </c>
      <c r="F53" s="112">
        <v>8580</v>
      </c>
      <c r="G53" s="164"/>
      <c r="H53" s="112"/>
      <c r="I53" s="112"/>
      <c r="J53" s="112"/>
      <c r="K53" s="112"/>
      <c r="L53" s="163">
        <f t="shared" si="4"/>
        <v>293580</v>
      </c>
      <c r="M53" s="111">
        <f t="shared" si="5"/>
        <v>293580</v>
      </c>
    </row>
    <row r="54" spans="1:13" ht="16.5" customHeight="1">
      <c r="A54" s="108">
        <v>3224</v>
      </c>
      <c r="B54" s="109" t="s">
        <v>53</v>
      </c>
      <c r="C54" s="112">
        <f t="shared" si="6"/>
        <v>36000</v>
      </c>
      <c r="D54" s="112"/>
      <c r="E54" s="112">
        <v>36000</v>
      </c>
      <c r="F54" s="112"/>
      <c r="G54" s="164"/>
      <c r="H54" s="112"/>
      <c r="I54" s="112"/>
      <c r="J54" s="112"/>
      <c r="K54" s="112"/>
      <c r="L54" s="163">
        <f t="shared" si="4"/>
        <v>36000</v>
      </c>
      <c r="M54" s="111">
        <f t="shared" si="5"/>
        <v>36000</v>
      </c>
    </row>
    <row r="55" spans="1:13" ht="16.5" customHeight="1">
      <c r="A55" s="108">
        <v>3225</v>
      </c>
      <c r="B55" s="109" t="s">
        <v>54</v>
      </c>
      <c r="C55" s="112">
        <f t="shared" si="6"/>
        <v>13500</v>
      </c>
      <c r="D55" s="112"/>
      <c r="E55" s="112">
        <v>7000</v>
      </c>
      <c r="F55" s="112">
        <v>3500</v>
      </c>
      <c r="G55" s="164"/>
      <c r="H55" s="112">
        <v>2000</v>
      </c>
      <c r="I55" s="112">
        <v>1000</v>
      </c>
      <c r="J55" s="112"/>
      <c r="K55" s="112"/>
      <c r="L55" s="163">
        <f t="shared" si="4"/>
        <v>13500</v>
      </c>
      <c r="M55" s="111">
        <f t="shared" si="5"/>
        <v>13500</v>
      </c>
    </row>
    <row r="56" spans="1:13" ht="16.5" customHeight="1">
      <c r="A56" s="108">
        <v>3227</v>
      </c>
      <c r="B56" s="109" t="s">
        <v>76</v>
      </c>
      <c r="C56" s="112">
        <f t="shared" si="6"/>
        <v>2000</v>
      </c>
      <c r="D56" s="112"/>
      <c r="E56" s="112">
        <v>1000</v>
      </c>
      <c r="F56" s="112">
        <v>1000</v>
      </c>
      <c r="G56" s="164"/>
      <c r="H56" s="112"/>
      <c r="I56" s="112"/>
      <c r="J56" s="112"/>
      <c r="K56" s="112"/>
      <c r="L56" s="163">
        <f t="shared" si="4"/>
        <v>2000</v>
      </c>
      <c r="M56" s="111">
        <f t="shared" si="5"/>
        <v>2000</v>
      </c>
    </row>
    <row r="57" spans="1:13" ht="12.75">
      <c r="A57" s="152">
        <v>323</v>
      </c>
      <c r="B57" s="110" t="s">
        <v>40</v>
      </c>
      <c r="C57" s="128">
        <f>SUM(C58:C66)</f>
        <v>359497</v>
      </c>
      <c r="D57" s="128">
        <f>SUM(D58:D66)</f>
        <v>0</v>
      </c>
      <c r="E57" s="128">
        <f>E58+E59+E60+E61+E62+E63+E64+E65+E66</f>
        <v>234497</v>
      </c>
      <c r="F57" s="128"/>
      <c r="G57" s="128">
        <f>SUM(G58:G66)</f>
        <v>125000</v>
      </c>
      <c r="H57" s="128"/>
      <c r="I57" s="128"/>
      <c r="J57" s="128"/>
      <c r="K57" s="128"/>
      <c r="L57" s="128">
        <f t="shared" si="4"/>
        <v>359497</v>
      </c>
      <c r="M57" s="128">
        <f t="shared" si="5"/>
        <v>359497</v>
      </c>
    </row>
    <row r="58" spans="1:13" ht="12.75">
      <c r="A58" s="108">
        <v>3231</v>
      </c>
      <c r="B58" s="109" t="s">
        <v>55</v>
      </c>
      <c r="C58" s="112">
        <f aca="true" t="shared" si="7" ref="C58:C66">D58+E58+F58+G58+H58+I58</f>
        <v>33000</v>
      </c>
      <c r="D58" s="112"/>
      <c r="E58" s="112">
        <v>28000</v>
      </c>
      <c r="F58" s="112"/>
      <c r="G58" s="164">
        <v>5000</v>
      </c>
      <c r="H58" s="112"/>
      <c r="I58" s="112"/>
      <c r="J58" s="112"/>
      <c r="K58" s="112"/>
      <c r="L58" s="163">
        <f t="shared" si="4"/>
        <v>33000</v>
      </c>
      <c r="M58" s="111">
        <f t="shared" si="5"/>
        <v>33000</v>
      </c>
    </row>
    <row r="59" spans="1:13" ht="12.75">
      <c r="A59" s="108">
        <v>3232</v>
      </c>
      <c r="B59" s="109" t="s">
        <v>56</v>
      </c>
      <c r="C59" s="112">
        <f t="shared" si="7"/>
        <v>81997</v>
      </c>
      <c r="D59" s="112"/>
      <c r="E59" s="112">
        <v>81997</v>
      </c>
      <c r="F59" s="112"/>
      <c r="G59" s="164"/>
      <c r="H59" s="112"/>
      <c r="I59" s="112"/>
      <c r="J59" s="112"/>
      <c r="K59" s="112"/>
      <c r="L59" s="163">
        <f t="shared" si="4"/>
        <v>81997</v>
      </c>
      <c r="M59" s="111">
        <f t="shared" si="5"/>
        <v>81997</v>
      </c>
    </row>
    <row r="60" spans="1:13" ht="12.75">
      <c r="A60" s="108">
        <v>3233</v>
      </c>
      <c r="B60" s="109" t="s">
        <v>57</v>
      </c>
      <c r="C60" s="112">
        <f t="shared" si="7"/>
        <v>0</v>
      </c>
      <c r="D60" s="112"/>
      <c r="E60" s="112"/>
      <c r="F60" s="112"/>
      <c r="G60" s="164"/>
      <c r="H60" s="112"/>
      <c r="I60" s="112"/>
      <c r="J60" s="112"/>
      <c r="K60" s="112"/>
      <c r="L60" s="163">
        <f t="shared" si="4"/>
        <v>0</v>
      </c>
      <c r="M60" s="111">
        <f t="shared" si="5"/>
        <v>0</v>
      </c>
    </row>
    <row r="61" spans="1:13" ht="12.75">
      <c r="A61" s="108">
        <v>3234</v>
      </c>
      <c r="B61" s="109" t="s">
        <v>58</v>
      </c>
      <c r="C61" s="112">
        <f t="shared" si="7"/>
        <v>50000</v>
      </c>
      <c r="D61" s="112"/>
      <c r="E61" s="112">
        <v>50000</v>
      </c>
      <c r="F61" s="112"/>
      <c r="G61" s="164"/>
      <c r="H61" s="112"/>
      <c r="I61" s="112"/>
      <c r="J61" s="112"/>
      <c r="K61" s="112"/>
      <c r="L61" s="163">
        <f t="shared" si="4"/>
        <v>50000</v>
      </c>
      <c r="M61" s="111">
        <f t="shared" si="5"/>
        <v>50000</v>
      </c>
    </row>
    <row r="62" spans="1:13" ht="12.75">
      <c r="A62" s="108">
        <v>3235</v>
      </c>
      <c r="B62" s="109" t="s">
        <v>156</v>
      </c>
      <c r="C62" s="112">
        <f t="shared" si="7"/>
        <v>25000</v>
      </c>
      <c r="D62" s="112"/>
      <c r="E62" s="112">
        <v>25000</v>
      </c>
      <c r="F62" s="112"/>
      <c r="G62" s="164"/>
      <c r="H62" s="112"/>
      <c r="I62" s="112"/>
      <c r="J62" s="112"/>
      <c r="K62" s="112"/>
      <c r="L62" s="163">
        <f t="shared" si="4"/>
        <v>25000</v>
      </c>
      <c r="M62" s="111">
        <f>L62</f>
        <v>25000</v>
      </c>
    </row>
    <row r="63" spans="1:13" ht="12.75">
      <c r="A63" s="108">
        <v>3236</v>
      </c>
      <c r="B63" s="109" t="s">
        <v>59</v>
      </c>
      <c r="C63" s="112">
        <f t="shared" si="7"/>
        <v>15000</v>
      </c>
      <c r="D63" s="112"/>
      <c r="E63" s="112">
        <v>15000</v>
      </c>
      <c r="F63" s="112"/>
      <c r="G63" s="164"/>
      <c r="H63" s="112"/>
      <c r="I63" s="112"/>
      <c r="J63" s="112"/>
      <c r="K63" s="112"/>
      <c r="L63" s="163">
        <f t="shared" si="4"/>
        <v>15000</v>
      </c>
      <c r="M63" s="111">
        <f t="shared" si="5"/>
        <v>15000</v>
      </c>
    </row>
    <row r="64" spans="1:13" ht="12.75">
      <c r="A64" s="108">
        <v>3237</v>
      </c>
      <c r="B64" s="109" t="s">
        <v>60</v>
      </c>
      <c r="C64" s="112">
        <f t="shared" si="7"/>
        <v>129500</v>
      </c>
      <c r="D64" s="112"/>
      <c r="E64" s="112">
        <v>9500</v>
      </c>
      <c r="F64" s="112"/>
      <c r="G64" s="164">
        <v>120000</v>
      </c>
      <c r="H64" s="112"/>
      <c r="I64" s="112"/>
      <c r="J64" s="112"/>
      <c r="K64" s="112"/>
      <c r="L64" s="163">
        <f t="shared" si="4"/>
        <v>129500</v>
      </c>
      <c r="M64" s="111">
        <f t="shared" si="5"/>
        <v>129500</v>
      </c>
    </row>
    <row r="65" spans="1:13" ht="12.75">
      <c r="A65" s="108">
        <v>3238</v>
      </c>
      <c r="B65" s="109" t="s">
        <v>61</v>
      </c>
      <c r="C65" s="112">
        <f t="shared" si="7"/>
        <v>20000</v>
      </c>
      <c r="D65" s="112"/>
      <c r="E65" s="112">
        <v>20000</v>
      </c>
      <c r="F65" s="112"/>
      <c r="G65" s="164"/>
      <c r="H65" s="112"/>
      <c r="I65" s="112"/>
      <c r="J65" s="112"/>
      <c r="K65" s="112"/>
      <c r="L65" s="163">
        <f t="shared" si="4"/>
        <v>20000</v>
      </c>
      <c r="M65" s="111">
        <f t="shared" si="5"/>
        <v>20000</v>
      </c>
    </row>
    <row r="66" spans="1:13" ht="12.75">
      <c r="A66" s="108">
        <v>3239</v>
      </c>
      <c r="B66" s="109" t="s">
        <v>69</v>
      </c>
      <c r="C66" s="112">
        <f t="shared" si="7"/>
        <v>5000</v>
      </c>
      <c r="D66" s="112"/>
      <c r="E66" s="112">
        <v>5000</v>
      </c>
      <c r="F66" s="112"/>
      <c r="G66" s="164"/>
      <c r="H66" s="112"/>
      <c r="I66" s="112"/>
      <c r="J66" s="112"/>
      <c r="K66" s="112"/>
      <c r="L66" s="163">
        <f t="shared" si="4"/>
        <v>5000</v>
      </c>
      <c r="M66" s="111">
        <f t="shared" si="5"/>
        <v>5000</v>
      </c>
    </row>
    <row r="67" spans="1:13" ht="12.75" customHeight="1">
      <c r="A67" s="152">
        <v>324</v>
      </c>
      <c r="B67" s="110" t="s">
        <v>104</v>
      </c>
      <c r="C67" s="128">
        <f>C68</f>
        <v>35450</v>
      </c>
      <c r="D67" s="128">
        <f>D68</f>
        <v>0</v>
      </c>
      <c r="E67" s="128">
        <f>E68</f>
        <v>3000</v>
      </c>
      <c r="F67" s="128">
        <f>F68</f>
        <v>50</v>
      </c>
      <c r="G67" s="128">
        <f>G68</f>
        <v>32400</v>
      </c>
      <c r="H67" s="153"/>
      <c r="I67" s="153"/>
      <c r="J67" s="153"/>
      <c r="K67" s="153"/>
      <c r="L67" s="128">
        <f t="shared" si="4"/>
        <v>35450</v>
      </c>
      <c r="M67" s="128">
        <f t="shared" si="5"/>
        <v>35450</v>
      </c>
    </row>
    <row r="68" spans="1:13" ht="12.75" customHeight="1">
      <c r="A68" s="108">
        <v>3241</v>
      </c>
      <c r="B68" s="161" t="s">
        <v>104</v>
      </c>
      <c r="C68" s="112">
        <f>D68+E68+F68+G68+H68+I68</f>
        <v>35450</v>
      </c>
      <c r="D68" s="112"/>
      <c r="E68" s="112">
        <v>3000</v>
      </c>
      <c r="F68" s="112">
        <v>50</v>
      </c>
      <c r="G68" s="112">
        <v>32400</v>
      </c>
      <c r="H68" s="112"/>
      <c r="I68" s="112"/>
      <c r="J68" s="112"/>
      <c r="K68" s="112"/>
      <c r="L68" s="163">
        <f t="shared" si="4"/>
        <v>35450</v>
      </c>
      <c r="M68" s="111">
        <f>L68</f>
        <v>35450</v>
      </c>
    </row>
    <row r="69" spans="1:13" ht="12.75">
      <c r="A69" s="152">
        <v>329</v>
      </c>
      <c r="B69" s="110" t="s">
        <v>41</v>
      </c>
      <c r="C69" s="128">
        <f>SUM(C70:C74)</f>
        <v>162800</v>
      </c>
      <c r="D69" s="128">
        <f>SUM(D70:D74)</f>
        <v>71000</v>
      </c>
      <c r="E69" s="128">
        <f>SUM(E70:E74)</f>
        <v>6500</v>
      </c>
      <c r="F69" s="128">
        <f>SUM(F70:F74)</f>
        <v>15000</v>
      </c>
      <c r="G69" s="128">
        <f>G74</f>
        <v>35800</v>
      </c>
      <c r="H69" s="128">
        <f>H74</f>
        <v>11500</v>
      </c>
      <c r="I69" s="128">
        <f>I74</f>
        <v>23000</v>
      </c>
      <c r="J69" s="128"/>
      <c r="K69" s="128"/>
      <c r="L69" s="128">
        <f t="shared" si="4"/>
        <v>162800</v>
      </c>
      <c r="M69" s="128">
        <f t="shared" si="5"/>
        <v>162800</v>
      </c>
    </row>
    <row r="70" spans="1:13" ht="12.75">
      <c r="A70" s="162">
        <v>3292</v>
      </c>
      <c r="B70" s="161" t="s">
        <v>105</v>
      </c>
      <c r="C70" s="165">
        <f>D70+E70+F70+G70+H70+I70</f>
        <v>0</v>
      </c>
      <c r="D70" s="163"/>
      <c r="E70" s="163"/>
      <c r="F70" s="163"/>
      <c r="G70" s="165"/>
      <c r="H70" s="163"/>
      <c r="I70" s="163"/>
      <c r="J70" s="163"/>
      <c r="K70" s="163"/>
      <c r="L70" s="163">
        <f t="shared" si="4"/>
        <v>0</v>
      </c>
      <c r="M70" s="163">
        <f>D70</f>
        <v>0</v>
      </c>
    </row>
    <row r="71" spans="1:13" ht="12.75">
      <c r="A71" s="162">
        <v>3294</v>
      </c>
      <c r="B71" s="161" t="s">
        <v>106</v>
      </c>
      <c r="C71" s="165">
        <f>D71+E71+F71+G71+H71+I71</f>
        <v>1500</v>
      </c>
      <c r="D71" s="163"/>
      <c r="E71" s="165">
        <v>1500</v>
      </c>
      <c r="F71" s="163"/>
      <c r="G71" s="165"/>
      <c r="H71" s="163"/>
      <c r="I71" s="163"/>
      <c r="J71" s="163"/>
      <c r="K71" s="163"/>
      <c r="L71" s="163">
        <f t="shared" si="4"/>
        <v>1500</v>
      </c>
      <c r="M71" s="163">
        <f>L71</f>
        <v>1500</v>
      </c>
    </row>
    <row r="72" spans="1:13" ht="12.75">
      <c r="A72" s="162">
        <v>3295</v>
      </c>
      <c r="B72" s="161" t="s">
        <v>107</v>
      </c>
      <c r="C72" s="165">
        <f>D72+E72+F72+G72+H72+I72</f>
        <v>34000</v>
      </c>
      <c r="D72" s="165">
        <v>33000</v>
      </c>
      <c r="E72" s="165">
        <v>1000</v>
      </c>
      <c r="F72" s="163"/>
      <c r="G72" s="165"/>
      <c r="H72" s="163"/>
      <c r="I72" s="163"/>
      <c r="J72" s="163"/>
      <c r="K72" s="163"/>
      <c r="L72" s="163">
        <f t="shared" si="4"/>
        <v>34000</v>
      </c>
      <c r="M72" s="163">
        <f>L72</f>
        <v>34000</v>
      </c>
    </row>
    <row r="73" spans="1:13" ht="12.75">
      <c r="A73" s="162">
        <v>3296</v>
      </c>
      <c r="B73" s="161" t="s">
        <v>143</v>
      </c>
      <c r="C73" s="165">
        <f>D73+E73+F73+G73+H73+I73</f>
        <v>45000</v>
      </c>
      <c r="D73" s="165">
        <v>30000</v>
      </c>
      <c r="E73" s="163"/>
      <c r="F73" s="165">
        <v>15000</v>
      </c>
      <c r="G73" s="165"/>
      <c r="H73" s="163"/>
      <c r="I73" s="163"/>
      <c r="J73" s="163"/>
      <c r="K73" s="163"/>
      <c r="L73" s="163">
        <f t="shared" si="4"/>
        <v>45000</v>
      </c>
      <c r="M73" s="163">
        <f>L73</f>
        <v>45000</v>
      </c>
    </row>
    <row r="74" spans="1:13" ht="12.75">
      <c r="A74" s="108">
        <v>3299</v>
      </c>
      <c r="B74" s="109" t="s">
        <v>41</v>
      </c>
      <c r="C74" s="165">
        <f>D74+E74+F74+G74+H74+I74</f>
        <v>82300</v>
      </c>
      <c r="D74" s="112">
        <v>8000</v>
      </c>
      <c r="E74" s="112">
        <v>4000</v>
      </c>
      <c r="F74" s="112"/>
      <c r="G74" s="112">
        <v>35800</v>
      </c>
      <c r="H74" s="112">
        <v>11500</v>
      </c>
      <c r="I74" s="112">
        <v>23000</v>
      </c>
      <c r="J74" s="112"/>
      <c r="K74" s="112"/>
      <c r="L74" s="163">
        <f t="shared" si="4"/>
        <v>82300</v>
      </c>
      <c r="M74" s="163">
        <f>L74</f>
        <v>82300</v>
      </c>
    </row>
    <row r="75" spans="1:13" s="11" customFormat="1" ht="12.75">
      <c r="A75" s="129">
        <v>34</v>
      </c>
      <c r="B75" s="130" t="s">
        <v>42</v>
      </c>
      <c r="C75" s="131">
        <f>C76</f>
        <v>32750</v>
      </c>
      <c r="D75" s="131">
        <f>D76</f>
        <v>18750</v>
      </c>
      <c r="E75" s="131">
        <f>E76</f>
        <v>9000</v>
      </c>
      <c r="F75" s="131">
        <f>F76</f>
        <v>5000</v>
      </c>
      <c r="G75" s="131"/>
      <c r="H75" s="131"/>
      <c r="I75" s="131"/>
      <c r="J75" s="131"/>
      <c r="K75" s="131"/>
      <c r="L75" s="131">
        <f t="shared" si="4"/>
        <v>32750</v>
      </c>
      <c r="M75" s="131">
        <f t="shared" si="5"/>
        <v>32750</v>
      </c>
    </row>
    <row r="76" spans="1:13" ht="12.75">
      <c r="A76" s="152">
        <v>343</v>
      </c>
      <c r="B76" s="110" t="s">
        <v>43</v>
      </c>
      <c r="C76" s="153">
        <f>SUM(C77:C78)</f>
        <v>32750</v>
      </c>
      <c r="D76" s="153">
        <f>SUM(D77:D78)</f>
        <v>18750</v>
      </c>
      <c r="E76" s="153">
        <f>E77+E78</f>
        <v>9000</v>
      </c>
      <c r="F76" s="153">
        <f>F77+F78</f>
        <v>5000</v>
      </c>
      <c r="G76" s="153"/>
      <c r="H76" s="153"/>
      <c r="I76" s="153"/>
      <c r="J76" s="153"/>
      <c r="K76" s="153"/>
      <c r="L76" s="128">
        <f t="shared" si="4"/>
        <v>32750</v>
      </c>
      <c r="M76" s="128">
        <f t="shared" si="5"/>
        <v>32750</v>
      </c>
    </row>
    <row r="77" spans="1:13" ht="12.75">
      <c r="A77" s="108">
        <v>3431</v>
      </c>
      <c r="B77" s="109" t="s">
        <v>62</v>
      </c>
      <c r="C77" s="112">
        <f>D77+E77+F77+G77+H77+I77</f>
        <v>8000</v>
      </c>
      <c r="D77" s="112"/>
      <c r="E77" s="112">
        <v>8000</v>
      </c>
      <c r="F77" s="112"/>
      <c r="G77" s="112"/>
      <c r="H77" s="112"/>
      <c r="I77" s="112"/>
      <c r="J77" s="112"/>
      <c r="K77" s="112"/>
      <c r="L77" s="163">
        <f t="shared" si="4"/>
        <v>8000</v>
      </c>
      <c r="M77" s="111">
        <f t="shared" si="5"/>
        <v>8000</v>
      </c>
    </row>
    <row r="78" spans="1:13" ht="12.75">
      <c r="A78" s="108">
        <v>3433</v>
      </c>
      <c r="B78" s="109" t="s">
        <v>144</v>
      </c>
      <c r="C78" s="112">
        <f>D78+E78+F78+G78+H78+I78</f>
        <v>24750</v>
      </c>
      <c r="D78" s="112">
        <v>18750</v>
      </c>
      <c r="E78" s="112">
        <v>1000</v>
      </c>
      <c r="F78" s="112">
        <v>5000</v>
      </c>
      <c r="G78" s="112"/>
      <c r="H78" s="112"/>
      <c r="I78" s="112"/>
      <c r="J78" s="112"/>
      <c r="K78" s="112"/>
      <c r="L78" s="163">
        <f t="shared" si="4"/>
        <v>24750</v>
      </c>
      <c r="M78" s="111">
        <f>L78</f>
        <v>24750</v>
      </c>
    </row>
    <row r="79" spans="1:13" ht="12.75">
      <c r="A79" s="129">
        <v>37</v>
      </c>
      <c r="B79" s="130" t="s">
        <v>84</v>
      </c>
      <c r="C79" s="131">
        <f>D80+E80+F80+G80+H80+I80</f>
        <v>59000</v>
      </c>
      <c r="D79" s="131">
        <f>D80</f>
        <v>18000</v>
      </c>
      <c r="E79" s="131">
        <f>E80</f>
        <v>41000</v>
      </c>
      <c r="F79" s="131"/>
      <c r="G79" s="131"/>
      <c r="H79" s="131"/>
      <c r="I79" s="131"/>
      <c r="J79" s="131"/>
      <c r="K79" s="131"/>
      <c r="L79" s="131">
        <f t="shared" si="4"/>
        <v>59000</v>
      </c>
      <c r="M79" s="131">
        <f>M80</f>
        <v>59000</v>
      </c>
    </row>
    <row r="80" spans="1:13" ht="15" customHeight="1">
      <c r="A80" s="152">
        <v>372</v>
      </c>
      <c r="B80" s="110" t="s">
        <v>78</v>
      </c>
      <c r="C80" s="153">
        <f>D80+E80+F80+G80+H80+I80</f>
        <v>59000</v>
      </c>
      <c r="D80" s="153">
        <f>D81</f>
        <v>18000</v>
      </c>
      <c r="E80" s="153">
        <f>E81</f>
        <v>41000</v>
      </c>
      <c r="F80" s="153"/>
      <c r="G80" s="153"/>
      <c r="H80" s="153"/>
      <c r="I80" s="153"/>
      <c r="J80" s="153"/>
      <c r="K80" s="153"/>
      <c r="L80" s="128">
        <f t="shared" si="4"/>
        <v>59000</v>
      </c>
      <c r="M80" s="128">
        <f>L80</f>
        <v>59000</v>
      </c>
    </row>
    <row r="81" spans="1:13" ht="21" customHeight="1">
      <c r="A81" s="114">
        <v>3722</v>
      </c>
      <c r="B81" s="134" t="s">
        <v>108</v>
      </c>
      <c r="C81" s="115">
        <f>D81+E81+F81+G81+H81+I81</f>
        <v>59000</v>
      </c>
      <c r="D81" s="115">
        <v>18000</v>
      </c>
      <c r="E81" s="115">
        <v>41000</v>
      </c>
      <c r="F81" s="115"/>
      <c r="G81" s="115"/>
      <c r="H81" s="115"/>
      <c r="I81" s="115"/>
      <c r="J81" s="115"/>
      <c r="K81" s="115"/>
      <c r="L81" s="163">
        <f t="shared" si="4"/>
        <v>59000</v>
      </c>
      <c r="M81" s="116">
        <f>L81</f>
        <v>59000</v>
      </c>
    </row>
    <row r="82" spans="1:13" ht="12.75">
      <c r="A82" s="119"/>
      <c r="B82" s="155"/>
      <c r="C82" s="120"/>
      <c r="D82" s="120"/>
      <c r="E82" s="120"/>
      <c r="F82" s="120"/>
      <c r="G82" s="120"/>
      <c r="H82" s="120"/>
      <c r="I82" s="120"/>
      <c r="J82" s="120"/>
      <c r="K82" s="120"/>
      <c r="L82" s="121"/>
      <c r="M82" s="121"/>
    </row>
    <row r="83" spans="1:13" ht="12.75">
      <c r="A83" s="92"/>
      <c r="B83" s="14"/>
      <c r="C83" s="117"/>
      <c r="D83" s="117"/>
      <c r="E83" s="117"/>
      <c r="F83" s="117"/>
      <c r="G83" s="117"/>
      <c r="H83" s="117"/>
      <c r="I83" s="117"/>
      <c r="J83" s="117"/>
      <c r="K83" s="117"/>
      <c r="L83" s="118"/>
      <c r="M83" s="118"/>
    </row>
    <row r="84" spans="1:13" ht="12.75">
      <c r="A84" s="92"/>
      <c r="B84" s="14"/>
      <c r="C84" s="117"/>
      <c r="D84" s="117"/>
      <c r="E84" s="117"/>
      <c r="F84" s="117"/>
      <c r="G84" s="117"/>
      <c r="H84" s="117"/>
      <c r="I84" s="117"/>
      <c r="J84" s="117"/>
      <c r="K84" s="117"/>
      <c r="L84" s="118"/>
      <c r="M84" s="118"/>
    </row>
    <row r="85" spans="1:13" ht="12.75">
      <c r="A85" s="92"/>
      <c r="B85" s="14"/>
      <c r="C85" s="117"/>
      <c r="D85" s="117"/>
      <c r="E85" s="117"/>
      <c r="F85" s="117"/>
      <c r="G85" s="117"/>
      <c r="H85" s="117"/>
      <c r="I85" s="117"/>
      <c r="J85" s="117"/>
      <c r="K85" s="117"/>
      <c r="L85" s="118"/>
      <c r="M85" s="118"/>
    </row>
    <row r="86" spans="1:13" ht="12.75">
      <c r="A86" s="92"/>
      <c r="B86" s="14"/>
      <c r="C86" s="117"/>
      <c r="D86" s="117"/>
      <c r="E86" s="117"/>
      <c r="F86" s="117"/>
      <c r="G86" s="117"/>
      <c r="H86" s="117"/>
      <c r="I86" s="117"/>
      <c r="J86" s="117"/>
      <c r="K86" s="117"/>
      <c r="L86" s="118"/>
      <c r="M86" s="118"/>
    </row>
    <row r="87" spans="1:13" ht="12.75">
      <c r="A87" s="92"/>
      <c r="B87" s="14"/>
      <c r="C87" s="117"/>
      <c r="D87" s="117"/>
      <c r="E87" s="117"/>
      <c r="F87" s="117"/>
      <c r="G87" s="117"/>
      <c r="H87" s="117"/>
      <c r="I87" s="117"/>
      <c r="J87" s="117"/>
      <c r="K87" s="117"/>
      <c r="L87" s="118"/>
      <c r="M87" s="118"/>
    </row>
    <row r="88" spans="1:13" ht="12.75">
      <c r="A88" s="92"/>
      <c r="B88" s="14"/>
      <c r="C88" s="117"/>
      <c r="D88" s="117"/>
      <c r="E88" s="117"/>
      <c r="F88" s="117"/>
      <c r="G88" s="117"/>
      <c r="H88" s="117"/>
      <c r="I88" s="117"/>
      <c r="J88" s="117"/>
      <c r="K88" s="117"/>
      <c r="L88" s="118"/>
      <c r="M88" s="118"/>
    </row>
    <row r="89" spans="1:13" ht="12.75">
      <c r="A89" s="92"/>
      <c r="B89" s="14"/>
      <c r="C89" s="117"/>
      <c r="D89" s="117"/>
      <c r="E89" s="117"/>
      <c r="F89" s="117"/>
      <c r="G89" s="117"/>
      <c r="H89" s="117"/>
      <c r="I89" s="117"/>
      <c r="J89" s="117"/>
      <c r="K89" s="117"/>
      <c r="L89" s="118"/>
      <c r="M89" s="118"/>
    </row>
    <row r="90" spans="1:13" ht="12.75">
      <c r="A90" s="92"/>
      <c r="B90" s="14"/>
      <c r="C90" s="117"/>
      <c r="D90" s="117"/>
      <c r="E90" s="117"/>
      <c r="F90" s="117"/>
      <c r="G90" s="117"/>
      <c r="H90" s="117"/>
      <c r="I90" s="117"/>
      <c r="J90" s="117"/>
      <c r="K90" s="117"/>
      <c r="L90" s="118"/>
      <c r="M90" s="118"/>
    </row>
    <row r="91" spans="1:13" ht="12.75">
      <c r="A91" s="92"/>
      <c r="B91" s="14"/>
      <c r="C91" s="117"/>
      <c r="D91" s="117"/>
      <c r="E91" s="117"/>
      <c r="F91" s="117"/>
      <c r="G91" s="117"/>
      <c r="H91" s="117"/>
      <c r="I91" s="117"/>
      <c r="J91" s="117"/>
      <c r="K91" s="117"/>
      <c r="L91" s="118"/>
      <c r="M91" s="118"/>
    </row>
    <row r="92" spans="1:13" ht="12.75">
      <c r="A92" s="92"/>
      <c r="B92" s="14"/>
      <c r="C92" s="117"/>
      <c r="D92" s="117"/>
      <c r="E92" s="117"/>
      <c r="F92" s="117"/>
      <c r="G92" s="117"/>
      <c r="H92" s="117"/>
      <c r="I92" s="117"/>
      <c r="J92" s="117"/>
      <c r="K92" s="117"/>
      <c r="L92" s="118"/>
      <c r="M92" s="118"/>
    </row>
    <row r="93" spans="1:13" ht="12.75">
      <c r="A93" s="122"/>
      <c r="B93" s="135"/>
      <c r="C93" s="123"/>
      <c r="D93" s="123"/>
      <c r="E93" s="123"/>
      <c r="F93" s="123"/>
      <c r="G93" s="123"/>
      <c r="H93" s="123"/>
      <c r="I93" s="123"/>
      <c r="J93" s="123"/>
      <c r="K93" s="123"/>
      <c r="L93" s="124"/>
      <c r="M93" s="124"/>
    </row>
    <row r="94" spans="1:13" ht="12.75">
      <c r="A94" s="141" t="s">
        <v>93</v>
      </c>
      <c r="B94" s="142" t="s">
        <v>83</v>
      </c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</row>
    <row r="95" spans="1:13" ht="12.75">
      <c r="A95" s="125">
        <v>3</v>
      </c>
      <c r="B95" s="126" t="s">
        <v>32</v>
      </c>
      <c r="C95" s="127">
        <f>C96</f>
        <v>569820</v>
      </c>
      <c r="D95" s="127"/>
      <c r="E95" s="127"/>
      <c r="F95" s="127"/>
      <c r="G95" s="127">
        <f>G96</f>
        <v>464000</v>
      </c>
      <c r="H95" s="127">
        <f>H96</f>
        <v>55000</v>
      </c>
      <c r="I95" s="127">
        <f>I96</f>
        <v>50820</v>
      </c>
      <c r="J95" s="127"/>
      <c r="K95" s="127"/>
      <c r="L95" s="127">
        <f>L96</f>
        <v>586980</v>
      </c>
      <c r="M95" s="127">
        <f>L95</f>
        <v>586980</v>
      </c>
    </row>
    <row r="96" spans="1:13" ht="12.75">
      <c r="A96" s="129">
        <v>32</v>
      </c>
      <c r="B96" s="130" t="s">
        <v>37</v>
      </c>
      <c r="C96" s="148">
        <f>C97+C104</f>
        <v>569820</v>
      </c>
      <c r="D96" s="148"/>
      <c r="E96" s="148"/>
      <c r="F96" s="148"/>
      <c r="G96" s="148">
        <f>G97+G104</f>
        <v>464000</v>
      </c>
      <c r="H96" s="148">
        <f>H97</f>
        <v>55000</v>
      </c>
      <c r="I96" s="148">
        <f>I97</f>
        <v>50820</v>
      </c>
      <c r="J96" s="148"/>
      <c r="K96" s="148"/>
      <c r="L96" s="131">
        <f>L97+L104</f>
        <v>586980</v>
      </c>
      <c r="M96" s="131">
        <f aca="true" t="shared" si="8" ref="M96:M109">L96</f>
        <v>586980</v>
      </c>
    </row>
    <row r="97" spans="1:13" ht="12.75">
      <c r="A97" s="152">
        <v>322</v>
      </c>
      <c r="B97" s="110" t="s">
        <v>39</v>
      </c>
      <c r="C97" s="153">
        <f>SUM(C98:C103)</f>
        <v>541820</v>
      </c>
      <c r="D97" s="128"/>
      <c r="E97" s="128"/>
      <c r="F97" s="128"/>
      <c r="G97" s="153">
        <f>G98+G99+G100+G101+G102+G103</f>
        <v>436000</v>
      </c>
      <c r="H97" s="153">
        <f>H98+H99+H100+H101+H102+H103</f>
        <v>55000</v>
      </c>
      <c r="I97" s="153">
        <f>I98+I99+I100+I101+I102+I103</f>
        <v>50820</v>
      </c>
      <c r="J97" s="128"/>
      <c r="K97" s="128"/>
      <c r="L97" s="128">
        <f>L98+L99+L100+L101+L102+L103</f>
        <v>558980</v>
      </c>
      <c r="M97" s="128">
        <f t="shared" si="8"/>
        <v>558980</v>
      </c>
    </row>
    <row r="98" spans="1:13" ht="12.75">
      <c r="A98" s="108">
        <v>3221</v>
      </c>
      <c r="B98" s="109" t="s">
        <v>51</v>
      </c>
      <c r="C98" s="112">
        <f aca="true" t="shared" si="9" ref="C98:C103">D98+E98+F98+G98+H98+I98</f>
        <v>7000</v>
      </c>
      <c r="D98" s="111"/>
      <c r="E98" s="111"/>
      <c r="F98" s="111"/>
      <c r="G98" s="112">
        <v>7000</v>
      </c>
      <c r="H98" s="111"/>
      <c r="I98" s="111"/>
      <c r="J98" s="111"/>
      <c r="K98" s="111"/>
      <c r="L98" s="111">
        <f aca="true" t="shared" si="10" ref="L98:L109">C98</f>
        <v>7000</v>
      </c>
      <c r="M98" s="111">
        <f t="shared" si="8"/>
        <v>7000</v>
      </c>
    </row>
    <row r="99" spans="1:13" ht="12.75">
      <c r="A99" s="108">
        <v>3222</v>
      </c>
      <c r="B99" s="109" t="s">
        <v>68</v>
      </c>
      <c r="C99" s="112">
        <f t="shared" si="9"/>
        <v>504320</v>
      </c>
      <c r="D99" s="111"/>
      <c r="E99" s="111"/>
      <c r="F99" s="111"/>
      <c r="G99" s="112">
        <v>398500</v>
      </c>
      <c r="H99" s="112">
        <v>55000</v>
      </c>
      <c r="I99" s="112">
        <v>50820</v>
      </c>
      <c r="J99" s="111"/>
      <c r="K99" s="111"/>
      <c r="L99" s="111">
        <v>521480</v>
      </c>
      <c r="M99" s="111">
        <f t="shared" si="8"/>
        <v>521480</v>
      </c>
    </row>
    <row r="100" spans="1:13" ht="12.75">
      <c r="A100" s="108">
        <v>3223</v>
      </c>
      <c r="B100" s="109" t="s">
        <v>52</v>
      </c>
      <c r="C100" s="112">
        <f t="shared" si="9"/>
        <v>22000</v>
      </c>
      <c r="D100" s="111"/>
      <c r="E100" s="111"/>
      <c r="F100" s="111"/>
      <c r="G100" s="112">
        <v>22000</v>
      </c>
      <c r="H100" s="111"/>
      <c r="I100" s="111"/>
      <c r="J100" s="111"/>
      <c r="K100" s="111"/>
      <c r="L100" s="111">
        <f t="shared" si="10"/>
        <v>22000</v>
      </c>
      <c r="M100" s="111">
        <f t="shared" si="8"/>
        <v>22000</v>
      </c>
    </row>
    <row r="101" spans="1:13" ht="12.75">
      <c r="A101" s="108">
        <v>3224</v>
      </c>
      <c r="B101" s="109" t="s">
        <v>53</v>
      </c>
      <c r="C101" s="112">
        <f t="shared" si="9"/>
        <v>2000</v>
      </c>
      <c r="D101" s="111"/>
      <c r="E101" s="111"/>
      <c r="F101" s="111"/>
      <c r="G101" s="112">
        <v>2000</v>
      </c>
      <c r="H101" s="111"/>
      <c r="I101" s="111"/>
      <c r="J101" s="111"/>
      <c r="K101" s="111"/>
      <c r="L101" s="111">
        <f t="shared" si="10"/>
        <v>2000</v>
      </c>
      <c r="M101" s="111">
        <f t="shared" si="8"/>
        <v>2000</v>
      </c>
    </row>
    <row r="102" spans="1:13" ht="12.75">
      <c r="A102" s="108">
        <v>3225</v>
      </c>
      <c r="B102" s="109" t="s">
        <v>54</v>
      </c>
      <c r="C102" s="112">
        <f t="shared" si="9"/>
        <v>5000</v>
      </c>
      <c r="D102" s="111"/>
      <c r="E102" s="111"/>
      <c r="F102" s="111"/>
      <c r="G102" s="112">
        <v>5000</v>
      </c>
      <c r="H102" s="111"/>
      <c r="I102" s="111"/>
      <c r="J102" s="111"/>
      <c r="K102" s="111"/>
      <c r="L102" s="111">
        <f t="shared" si="10"/>
        <v>5000</v>
      </c>
      <c r="M102" s="111">
        <f t="shared" si="8"/>
        <v>5000</v>
      </c>
    </row>
    <row r="103" spans="1:13" ht="15.75" customHeight="1">
      <c r="A103" s="108">
        <v>3227</v>
      </c>
      <c r="B103" s="109" t="s">
        <v>76</v>
      </c>
      <c r="C103" s="112">
        <f t="shared" si="9"/>
        <v>1500</v>
      </c>
      <c r="D103" s="111"/>
      <c r="E103" s="111"/>
      <c r="F103" s="111"/>
      <c r="G103" s="112">
        <v>1500</v>
      </c>
      <c r="H103" s="111"/>
      <c r="I103" s="111"/>
      <c r="J103" s="111"/>
      <c r="K103" s="111"/>
      <c r="L103" s="111">
        <f t="shared" si="10"/>
        <v>1500</v>
      </c>
      <c r="M103" s="111">
        <f t="shared" si="8"/>
        <v>1500</v>
      </c>
    </row>
    <row r="104" spans="1:13" ht="15.75" customHeight="1">
      <c r="A104" s="152">
        <v>323</v>
      </c>
      <c r="B104" s="110" t="s">
        <v>40</v>
      </c>
      <c r="C104" s="153">
        <f>SUM(C105:C109)</f>
        <v>28000</v>
      </c>
      <c r="D104" s="128"/>
      <c r="E104" s="128"/>
      <c r="F104" s="128"/>
      <c r="G104" s="153">
        <f>G105+G106+G107+G108+G109</f>
        <v>28000</v>
      </c>
      <c r="H104" s="153"/>
      <c r="I104" s="128"/>
      <c r="J104" s="128"/>
      <c r="K104" s="128"/>
      <c r="L104" s="128">
        <f t="shared" si="10"/>
        <v>28000</v>
      </c>
      <c r="M104" s="128">
        <f t="shared" si="8"/>
        <v>28000</v>
      </c>
    </row>
    <row r="105" spans="1:13" ht="15.75" customHeight="1">
      <c r="A105" s="108">
        <v>3231</v>
      </c>
      <c r="B105" s="109" t="s">
        <v>55</v>
      </c>
      <c r="C105" s="112">
        <f>D105+E105+F105+G105+H105+I105</f>
        <v>1000</v>
      </c>
      <c r="D105" s="111"/>
      <c r="E105" s="111"/>
      <c r="F105" s="111"/>
      <c r="G105" s="112">
        <v>1000</v>
      </c>
      <c r="H105" s="111"/>
      <c r="I105" s="111"/>
      <c r="J105" s="111"/>
      <c r="K105" s="111"/>
      <c r="L105" s="111">
        <f t="shared" si="10"/>
        <v>1000</v>
      </c>
      <c r="M105" s="111">
        <f t="shared" si="8"/>
        <v>1000</v>
      </c>
    </row>
    <row r="106" spans="1:13" ht="15.75" customHeight="1">
      <c r="A106" s="108">
        <v>3232</v>
      </c>
      <c r="B106" s="109" t="s">
        <v>56</v>
      </c>
      <c r="C106" s="112">
        <f>D106+E106+F106+G106+H106+I106</f>
        <v>4000</v>
      </c>
      <c r="D106" s="111"/>
      <c r="E106" s="111"/>
      <c r="F106" s="111"/>
      <c r="G106" s="112">
        <v>4000</v>
      </c>
      <c r="H106" s="111"/>
      <c r="I106" s="111"/>
      <c r="J106" s="111"/>
      <c r="K106" s="111"/>
      <c r="L106" s="111">
        <f t="shared" si="10"/>
        <v>4000</v>
      </c>
      <c r="M106" s="111">
        <f t="shared" si="8"/>
        <v>4000</v>
      </c>
    </row>
    <row r="107" spans="1:13" ht="15.75" customHeight="1">
      <c r="A107" s="108">
        <v>3234</v>
      </c>
      <c r="B107" s="109" t="s">
        <v>58</v>
      </c>
      <c r="C107" s="112">
        <f>D107+E107+F107+G107+H107+I107</f>
        <v>16000</v>
      </c>
      <c r="D107" s="111"/>
      <c r="E107" s="111"/>
      <c r="F107" s="111"/>
      <c r="G107" s="112">
        <v>16000</v>
      </c>
      <c r="H107" s="111"/>
      <c r="I107" s="111"/>
      <c r="J107" s="111"/>
      <c r="K107" s="111"/>
      <c r="L107" s="111">
        <f t="shared" si="10"/>
        <v>16000</v>
      </c>
      <c r="M107" s="111">
        <f t="shared" si="8"/>
        <v>16000</v>
      </c>
    </row>
    <row r="108" spans="1:13" ht="15.75" customHeight="1">
      <c r="A108" s="108">
        <v>3236</v>
      </c>
      <c r="B108" s="109" t="s">
        <v>59</v>
      </c>
      <c r="C108" s="112">
        <f>D108+E108+F108+G108+H108+I108</f>
        <v>4000</v>
      </c>
      <c r="D108" s="111"/>
      <c r="E108" s="111"/>
      <c r="F108" s="111"/>
      <c r="G108" s="112">
        <v>4000</v>
      </c>
      <c r="H108" s="111"/>
      <c r="I108" s="111"/>
      <c r="J108" s="111"/>
      <c r="K108" s="111"/>
      <c r="L108" s="111">
        <f t="shared" si="10"/>
        <v>4000</v>
      </c>
      <c r="M108" s="111">
        <f t="shared" si="8"/>
        <v>4000</v>
      </c>
    </row>
    <row r="109" spans="1:13" ht="15.75" customHeight="1">
      <c r="A109" s="108">
        <v>3239</v>
      </c>
      <c r="B109" s="109" t="s">
        <v>69</v>
      </c>
      <c r="C109" s="112">
        <f>D109+E109+F109+G109+H109+I109</f>
        <v>3000</v>
      </c>
      <c r="D109" s="111"/>
      <c r="E109" s="111"/>
      <c r="F109" s="111"/>
      <c r="G109" s="112">
        <v>3000</v>
      </c>
      <c r="H109" s="111"/>
      <c r="I109" s="111"/>
      <c r="J109" s="111"/>
      <c r="K109" s="111"/>
      <c r="L109" s="111">
        <f t="shared" si="10"/>
        <v>3000</v>
      </c>
      <c r="M109" s="111">
        <f t="shared" si="8"/>
        <v>3000</v>
      </c>
    </row>
    <row r="110" spans="1:13" ht="15.75" customHeight="1">
      <c r="A110" s="139" t="s">
        <v>94</v>
      </c>
      <c r="B110" s="225" t="s">
        <v>95</v>
      </c>
      <c r="C110" s="226"/>
      <c r="D110" s="198"/>
      <c r="E110" s="197"/>
      <c r="F110" s="197"/>
      <c r="G110" s="197"/>
      <c r="H110" s="197"/>
      <c r="I110" s="197"/>
      <c r="J110" s="197"/>
      <c r="K110" s="197"/>
      <c r="L110" s="197"/>
      <c r="M110" s="197"/>
    </row>
    <row r="111" spans="1:13" ht="12.75">
      <c r="A111" s="125">
        <v>3</v>
      </c>
      <c r="B111" s="126" t="s">
        <v>32</v>
      </c>
      <c r="C111" s="127">
        <f>D111+E111+F111+G111+H111+I111</f>
        <v>43000</v>
      </c>
      <c r="D111" s="127"/>
      <c r="E111" s="127"/>
      <c r="F111" s="127"/>
      <c r="G111" s="127">
        <f>G112</f>
        <v>28000</v>
      </c>
      <c r="H111" s="127">
        <f>H112</f>
        <v>15000</v>
      </c>
      <c r="I111" s="127"/>
      <c r="J111" s="127"/>
      <c r="K111" s="127"/>
      <c r="L111" s="127">
        <f>C111</f>
        <v>43000</v>
      </c>
      <c r="M111" s="127">
        <f aca="true" t="shared" si="11" ref="M111:M125">L111</f>
        <v>43000</v>
      </c>
    </row>
    <row r="112" spans="1:13" s="11" customFormat="1" ht="12.75">
      <c r="A112" s="129">
        <v>32</v>
      </c>
      <c r="B112" s="130" t="s">
        <v>37</v>
      </c>
      <c r="C112" s="148">
        <f>G112+H112</f>
        <v>43000</v>
      </c>
      <c r="D112" s="148"/>
      <c r="E112" s="148"/>
      <c r="F112" s="148"/>
      <c r="G112" s="148">
        <f>G113+G118+G124</f>
        <v>28000</v>
      </c>
      <c r="H112" s="148">
        <f>H113+H118+H124</f>
        <v>15000</v>
      </c>
      <c r="I112" s="148"/>
      <c r="J112" s="131"/>
      <c r="K112" s="131"/>
      <c r="L112" s="131">
        <f>C112</f>
        <v>43000</v>
      </c>
      <c r="M112" s="131">
        <f t="shared" si="11"/>
        <v>43000</v>
      </c>
    </row>
    <row r="113" spans="1:13" s="11" customFormat="1" ht="28.5" customHeight="1">
      <c r="A113" s="152">
        <v>321</v>
      </c>
      <c r="B113" s="110" t="s">
        <v>38</v>
      </c>
      <c r="C113" s="153">
        <f aca="true" t="shared" si="12" ref="C113:C123">G113</f>
        <v>9500</v>
      </c>
      <c r="D113" s="128"/>
      <c r="E113" s="128"/>
      <c r="F113" s="128"/>
      <c r="G113" s="153">
        <f>G114+G115+G116+G117</f>
        <v>9500</v>
      </c>
      <c r="H113" s="153"/>
      <c r="I113" s="128"/>
      <c r="J113" s="128"/>
      <c r="K113" s="128"/>
      <c r="L113" s="128">
        <f>C113</f>
        <v>9500</v>
      </c>
      <c r="M113" s="128">
        <f t="shared" si="11"/>
        <v>9500</v>
      </c>
    </row>
    <row r="114" spans="1:13" ht="12.75">
      <c r="A114" s="108">
        <v>3211</v>
      </c>
      <c r="B114" s="109" t="s">
        <v>65</v>
      </c>
      <c r="C114" s="112">
        <f t="shared" si="12"/>
        <v>5000</v>
      </c>
      <c r="D114" s="112"/>
      <c r="E114" s="112"/>
      <c r="F114" s="112"/>
      <c r="G114" s="112">
        <v>5000</v>
      </c>
      <c r="H114" s="112"/>
      <c r="I114" s="112"/>
      <c r="J114" s="112"/>
      <c r="K114" s="112"/>
      <c r="L114" s="111">
        <f>C114</f>
        <v>5000</v>
      </c>
      <c r="M114" s="111">
        <f t="shared" si="11"/>
        <v>5000</v>
      </c>
    </row>
    <row r="115" spans="1:13" ht="12.75" customHeight="1">
      <c r="A115" s="108">
        <v>3212</v>
      </c>
      <c r="B115" s="109" t="s">
        <v>66</v>
      </c>
      <c r="C115" s="112">
        <f t="shared" si="12"/>
        <v>0</v>
      </c>
      <c r="D115" s="111"/>
      <c r="E115" s="111"/>
      <c r="F115" s="111"/>
      <c r="G115" s="112"/>
      <c r="H115" s="111"/>
      <c r="I115" s="111"/>
      <c r="J115" s="111"/>
      <c r="K115" s="111"/>
      <c r="M115" s="111">
        <f t="shared" si="11"/>
        <v>0</v>
      </c>
    </row>
    <row r="116" spans="1:13" ht="12.75">
      <c r="A116" s="108">
        <v>3213</v>
      </c>
      <c r="B116" s="109" t="s">
        <v>67</v>
      </c>
      <c r="C116" s="112">
        <f t="shared" si="12"/>
        <v>2500</v>
      </c>
      <c r="D116" s="112"/>
      <c r="E116" s="112"/>
      <c r="F116" s="112"/>
      <c r="G116" s="112">
        <v>2500</v>
      </c>
      <c r="H116" s="112"/>
      <c r="I116" s="112"/>
      <c r="J116" s="112"/>
      <c r="K116" s="112"/>
      <c r="L116" s="111">
        <f>C116</f>
        <v>2500</v>
      </c>
      <c r="M116" s="111">
        <f t="shared" si="11"/>
        <v>2500</v>
      </c>
    </row>
    <row r="117" spans="1:13" ht="12.75">
      <c r="A117" s="108">
        <v>3214</v>
      </c>
      <c r="B117" s="109" t="s">
        <v>77</v>
      </c>
      <c r="C117" s="112">
        <f t="shared" si="12"/>
        <v>2000</v>
      </c>
      <c r="D117" s="111"/>
      <c r="E117" s="111"/>
      <c r="F117" s="111"/>
      <c r="G117" s="112">
        <v>2000</v>
      </c>
      <c r="H117" s="111"/>
      <c r="I117" s="111"/>
      <c r="J117" s="111"/>
      <c r="K117" s="111"/>
      <c r="L117" s="111">
        <f>C117</f>
        <v>2000</v>
      </c>
      <c r="M117" s="111">
        <f t="shared" si="11"/>
        <v>2000</v>
      </c>
    </row>
    <row r="118" spans="1:13" ht="12.75">
      <c r="A118" s="152">
        <v>322</v>
      </c>
      <c r="B118" s="110" t="s">
        <v>39</v>
      </c>
      <c r="C118" s="153">
        <f t="shared" si="12"/>
        <v>8500</v>
      </c>
      <c r="D118" s="153"/>
      <c r="E118" s="153"/>
      <c r="F118" s="153"/>
      <c r="G118" s="153">
        <f>SUM(G119:G123)</f>
        <v>8500</v>
      </c>
      <c r="H118" s="153">
        <f>SUM(H119:H123)</f>
        <v>10000</v>
      </c>
      <c r="I118" s="153"/>
      <c r="J118" s="153"/>
      <c r="K118" s="153"/>
      <c r="L118" s="128">
        <f>L119+L120+L121+L122+L123</f>
        <v>8500</v>
      </c>
      <c r="M118" s="128">
        <f t="shared" si="11"/>
        <v>8500</v>
      </c>
    </row>
    <row r="119" spans="1:13" ht="12.75">
      <c r="A119" s="108">
        <v>3221</v>
      </c>
      <c r="B119" s="109" t="s">
        <v>51</v>
      </c>
      <c r="C119" s="112">
        <f t="shared" si="12"/>
        <v>1500</v>
      </c>
      <c r="D119" s="112"/>
      <c r="E119" s="112"/>
      <c r="F119" s="112"/>
      <c r="G119" s="112">
        <v>1500</v>
      </c>
      <c r="H119" s="112"/>
      <c r="I119" s="112"/>
      <c r="J119" s="112"/>
      <c r="K119" s="112"/>
      <c r="L119" s="111">
        <f>C119</f>
        <v>1500</v>
      </c>
      <c r="M119" s="111">
        <f t="shared" si="11"/>
        <v>1500</v>
      </c>
    </row>
    <row r="120" spans="1:13" ht="12.75">
      <c r="A120" s="108">
        <v>3225</v>
      </c>
      <c r="B120" s="109" t="s">
        <v>54</v>
      </c>
      <c r="C120" s="112">
        <f t="shared" si="12"/>
        <v>0</v>
      </c>
      <c r="D120" s="111"/>
      <c r="E120" s="112"/>
      <c r="F120" s="112"/>
      <c r="G120" s="112">
        <v>0</v>
      </c>
      <c r="H120" s="112">
        <v>10000</v>
      </c>
      <c r="I120" s="112"/>
      <c r="J120" s="112"/>
      <c r="K120" s="112"/>
      <c r="L120" s="111">
        <f>C120</f>
        <v>0</v>
      </c>
      <c r="M120" s="111">
        <f t="shared" si="11"/>
        <v>0</v>
      </c>
    </row>
    <row r="121" spans="1:13" ht="12.75">
      <c r="A121" s="108">
        <v>3227</v>
      </c>
      <c r="B121" s="109" t="s">
        <v>76</v>
      </c>
      <c r="C121" s="112">
        <f t="shared" si="12"/>
        <v>2000</v>
      </c>
      <c r="D121" s="111"/>
      <c r="E121" s="112"/>
      <c r="F121" s="112"/>
      <c r="G121" s="112">
        <v>2000</v>
      </c>
      <c r="H121" s="112"/>
      <c r="I121" s="112"/>
      <c r="J121" s="112"/>
      <c r="K121" s="112"/>
      <c r="L121" s="111">
        <f>C121</f>
        <v>2000</v>
      </c>
      <c r="M121" s="111">
        <f t="shared" si="11"/>
        <v>2000</v>
      </c>
    </row>
    <row r="122" spans="1:13" ht="12.75">
      <c r="A122" s="108">
        <v>323</v>
      </c>
      <c r="B122" s="109" t="s">
        <v>40</v>
      </c>
      <c r="C122" s="112">
        <f t="shared" si="12"/>
        <v>0</v>
      </c>
      <c r="D122" s="111"/>
      <c r="E122" s="112"/>
      <c r="F122" s="112"/>
      <c r="G122" s="112">
        <v>0</v>
      </c>
      <c r="H122" s="112"/>
      <c r="I122" s="112"/>
      <c r="J122" s="112"/>
      <c r="K122" s="112"/>
      <c r="L122" s="111">
        <f>C122</f>
        <v>0</v>
      </c>
      <c r="M122" s="111">
        <f t="shared" si="11"/>
        <v>0</v>
      </c>
    </row>
    <row r="123" spans="1:13" ht="12.75">
      <c r="A123" s="108">
        <v>3237</v>
      </c>
      <c r="B123" s="109" t="s">
        <v>157</v>
      </c>
      <c r="C123" s="112">
        <f t="shared" si="12"/>
        <v>5000</v>
      </c>
      <c r="D123" s="111"/>
      <c r="E123" s="112"/>
      <c r="F123" s="112"/>
      <c r="G123" s="112">
        <v>5000</v>
      </c>
      <c r="H123" s="112"/>
      <c r="I123" s="112"/>
      <c r="J123" s="112"/>
      <c r="K123" s="112"/>
      <c r="L123" s="111">
        <f>C123</f>
        <v>5000</v>
      </c>
      <c r="M123" s="111">
        <f t="shared" si="11"/>
        <v>5000</v>
      </c>
    </row>
    <row r="124" spans="1:13" ht="12.75">
      <c r="A124" s="152">
        <v>329</v>
      </c>
      <c r="B124" s="110" t="s">
        <v>41</v>
      </c>
      <c r="C124" s="153">
        <f>G124+H124</f>
        <v>15000</v>
      </c>
      <c r="D124" s="153"/>
      <c r="E124" s="153"/>
      <c r="F124" s="153"/>
      <c r="G124" s="153">
        <f>G125</f>
        <v>10000</v>
      </c>
      <c r="H124" s="153">
        <f>SUM(H125)</f>
        <v>5000</v>
      </c>
      <c r="I124" s="153"/>
      <c r="J124" s="153"/>
      <c r="K124" s="153"/>
      <c r="L124" s="128">
        <f>L125</f>
        <v>15000</v>
      </c>
      <c r="M124" s="128">
        <f t="shared" si="11"/>
        <v>15000</v>
      </c>
    </row>
    <row r="125" spans="1:13" ht="12.75">
      <c r="A125" s="108">
        <v>3299</v>
      </c>
      <c r="B125" s="109" t="s">
        <v>41</v>
      </c>
      <c r="C125" s="112">
        <f>G125+H125</f>
        <v>15000</v>
      </c>
      <c r="D125" s="112"/>
      <c r="E125" s="112"/>
      <c r="F125" s="112"/>
      <c r="G125" s="112">
        <v>10000</v>
      </c>
      <c r="H125" s="112">
        <v>5000</v>
      </c>
      <c r="I125" s="112"/>
      <c r="J125" s="112"/>
      <c r="K125" s="112"/>
      <c r="L125" s="111">
        <f>C125</f>
        <v>15000</v>
      </c>
      <c r="M125" s="111">
        <f t="shared" si="11"/>
        <v>15000</v>
      </c>
    </row>
    <row r="126" spans="1:13" ht="17.25" customHeight="1">
      <c r="A126" s="169"/>
      <c r="B126" s="170"/>
      <c r="C126" s="168"/>
      <c r="D126" s="168"/>
      <c r="E126" s="168"/>
      <c r="F126" s="168"/>
      <c r="G126" s="168"/>
      <c r="H126" s="168"/>
      <c r="I126" s="168"/>
      <c r="J126" s="163"/>
      <c r="K126" s="168"/>
      <c r="L126" s="163"/>
      <c r="M126" s="168"/>
    </row>
    <row r="127" spans="1:13" ht="12.75">
      <c r="A127" s="227" t="s">
        <v>85</v>
      </c>
      <c r="B127" s="228"/>
      <c r="C127" s="143">
        <f>C12+C43+C95+C111+C126</f>
        <v>10752570</v>
      </c>
      <c r="D127" s="143">
        <f>D12+D43+D126</f>
        <v>8977394</v>
      </c>
      <c r="E127" s="143">
        <f>E43+E126</f>
        <v>737432</v>
      </c>
      <c r="F127" s="143">
        <f>F43</f>
        <v>40580</v>
      </c>
      <c r="G127" s="143">
        <f>G43+G95+G111+G126</f>
        <v>710200</v>
      </c>
      <c r="H127" s="143">
        <f>H111+H95+H43+H12</f>
        <v>212144</v>
      </c>
      <c r="I127" s="143">
        <f>I95</f>
        <v>50820</v>
      </c>
      <c r="J127" s="143">
        <f>J126+J43</f>
        <v>0</v>
      </c>
      <c r="K127" s="143">
        <f>K126+K43</f>
        <v>0</v>
      </c>
      <c r="L127" s="143">
        <f>L43+L95+L111+L12</f>
        <v>10769730</v>
      </c>
      <c r="M127" s="143">
        <f>L127</f>
        <v>10769730</v>
      </c>
    </row>
    <row r="128" spans="1:13" ht="12.75">
      <c r="A128" s="92"/>
      <c r="B128" s="95"/>
      <c r="C128" s="117"/>
      <c r="D128" s="118"/>
      <c r="E128" s="117"/>
      <c r="F128" s="117"/>
      <c r="G128" s="117"/>
      <c r="H128" s="117"/>
      <c r="I128" s="117"/>
      <c r="J128" s="117"/>
      <c r="K128" s="117"/>
      <c r="L128" s="118"/>
      <c r="M128" s="118"/>
    </row>
    <row r="129" spans="1:13" ht="12.75">
      <c r="A129" s="92"/>
      <c r="B129" s="95"/>
      <c r="C129" s="117"/>
      <c r="D129" s="118"/>
      <c r="E129" s="117"/>
      <c r="F129" s="117"/>
      <c r="G129" s="117"/>
      <c r="H129" s="117"/>
      <c r="I129" s="117"/>
      <c r="J129" s="117"/>
      <c r="K129" s="117"/>
      <c r="L129" s="118"/>
      <c r="M129" s="118"/>
    </row>
    <row r="130" spans="1:13" ht="12.75">
      <c r="A130" s="92"/>
      <c r="B130" s="223" t="s">
        <v>96</v>
      </c>
      <c r="C130" s="224"/>
      <c r="D130" s="224"/>
      <c r="E130"/>
      <c r="F130" s="117"/>
      <c r="G130" s="117"/>
      <c r="H130" s="117"/>
      <c r="I130" s="117"/>
      <c r="J130" s="117"/>
      <c r="K130" s="117"/>
      <c r="L130" s="118"/>
      <c r="M130" s="118"/>
    </row>
    <row r="131" spans="1:13" ht="12.75">
      <c r="A131" s="92"/>
      <c r="B131" s="223" t="s">
        <v>97</v>
      </c>
      <c r="C131" s="224"/>
      <c r="D131" s="224"/>
      <c r="E131"/>
      <c r="F131" s="117"/>
      <c r="G131" s="117"/>
      <c r="H131" s="117"/>
      <c r="I131" s="117"/>
      <c r="J131" s="117"/>
      <c r="K131" s="117"/>
      <c r="L131" s="118"/>
      <c r="M131" s="118"/>
    </row>
    <row r="132" spans="1:13" ht="12.75">
      <c r="A132" s="92"/>
      <c r="B132" s="95"/>
      <c r="C132" s="117"/>
      <c r="D132" s="118"/>
      <c r="E132" s="117"/>
      <c r="F132" s="117"/>
      <c r="G132" s="117"/>
      <c r="H132" s="117"/>
      <c r="I132" s="117"/>
      <c r="J132" s="117"/>
      <c r="K132" s="117"/>
      <c r="L132" s="118"/>
      <c r="M132" s="118"/>
    </row>
    <row r="133" spans="1:13" ht="12.75">
      <c r="A133" s="139" t="s">
        <v>98</v>
      </c>
      <c r="B133" s="225" t="s">
        <v>114</v>
      </c>
      <c r="C133" s="226"/>
      <c r="D133" s="198"/>
      <c r="E133" s="197"/>
      <c r="F133" s="197"/>
      <c r="G133" s="197"/>
      <c r="H133" s="197"/>
      <c r="I133" s="197"/>
      <c r="J133" s="197"/>
      <c r="K133" s="197"/>
      <c r="L133" s="197"/>
      <c r="M133" s="197"/>
    </row>
    <row r="134" spans="1:13" ht="12.75">
      <c r="A134" s="125">
        <v>3</v>
      </c>
      <c r="B134" s="126" t="s">
        <v>32</v>
      </c>
      <c r="C134" s="127">
        <f>C135</f>
        <v>5137</v>
      </c>
      <c r="D134" s="127"/>
      <c r="E134" s="127">
        <f>E135</f>
        <v>2500</v>
      </c>
      <c r="F134" s="127"/>
      <c r="G134" s="127">
        <f>G135</f>
        <v>2637</v>
      </c>
      <c r="H134" s="127"/>
      <c r="I134" s="127"/>
      <c r="J134" s="127"/>
      <c r="K134" s="127"/>
      <c r="L134" s="127">
        <f>C134</f>
        <v>5137</v>
      </c>
      <c r="M134" s="127">
        <f>L134</f>
        <v>5137</v>
      </c>
    </row>
    <row r="135" spans="1:13" ht="12.75">
      <c r="A135" s="129">
        <v>32</v>
      </c>
      <c r="B135" s="171" t="s">
        <v>99</v>
      </c>
      <c r="C135" s="148">
        <f>C136+C141+C143+C145</f>
        <v>5137</v>
      </c>
      <c r="D135" s="148"/>
      <c r="E135" s="148">
        <f>E136+E141+E143+E145</f>
        <v>2500</v>
      </c>
      <c r="F135" s="148"/>
      <c r="G135" s="148">
        <f>G136+G141+G143+G145</f>
        <v>2637</v>
      </c>
      <c r="H135" s="148"/>
      <c r="I135" s="148"/>
      <c r="J135" s="148"/>
      <c r="K135" s="148"/>
      <c r="L135" s="131">
        <f>C135</f>
        <v>5137</v>
      </c>
      <c r="M135" s="131">
        <f aca="true" t="shared" si="13" ref="M135:M144">L135</f>
        <v>5137</v>
      </c>
    </row>
    <row r="136" spans="1:13" ht="12.75">
      <c r="A136" s="152">
        <v>321</v>
      </c>
      <c r="B136" s="110" t="s">
        <v>100</v>
      </c>
      <c r="C136" s="153">
        <f>SUM(C137:C140)</f>
        <v>2750</v>
      </c>
      <c r="D136" s="153"/>
      <c r="E136" s="153">
        <f>E137+E138+E139+E140</f>
        <v>750</v>
      </c>
      <c r="F136" s="153"/>
      <c r="G136" s="153">
        <f>G137+G138+G139+G140</f>
        <v>2000</v>
      </c>
      <c r="H136" s="153"/>
      <c r="I136" s="153"/>
      <c r="J136" s="153"/>
      <c r="K136" s="153"/>
      <c r="L136" s="128">
        <f>C136</f>
        <v>2750</v>
      </c>
      <c r="M136" s="128">
        <f t="shared" si="13"/>
        <v>2750</v>
      </c>
    </row>
    <row r="137" spans="1:13" ht="12.75">
      <c r="A137" s="108">
        <v>3211</v>
      </c>
      <c r="B137" s="109" t="s">
        <v>65</v>
      </c>
      <c r="C137" s="112">
        <f>D137+E137+F137+G137+H137+I137</f>
        <v>2250</v>
      </c>
      <c r="D137" s="112"/>
      <c r="E137" s="112">
        <v>750</v>
      </c>
      <c r="F137" s="112"/>
      <c r="G137" s="112">
        <v>1500</v>
      </c>
      <c r="H137" s="112"/>
      <c r="I137" s="112"/>
      <c r="J137" s="112"/>
      <c r="K137" s="112"/>
      <c r="L137" s="111">
        <f>C137</f>
        <v>2250</v>
      </c>
      <c r="M137" s="111">
        <f t="shared" si="13"/>
        <v>2250</v>
      </c>
    </row>
    <row r="138" spans="1:13" ht="12.75">
      <c r="A138" s="162">
        <v>3212</v>
      </c>
      <c r="B138" s="161" t="s">
        <v>101</v>
      </c>
      <c r="C138" s="112">
        <f>D138+E138+F138+G138+H138+I138</f>
        <v>0</v>
      </c>
      <c r="D138" s="165"/>
      <c r="E138" s="165"/>
      <c r="F138" s="165"/>
      <c r="G138" s="165"/>
      <c r="H138" s="165"/>
      <c r="I138" s="165"/>
      <c r="J138" s="165"/>
      <c r="K138" s="165"/>
      <c r="L138" s="163">
        <v>0</v>
      </c>
      <c r="M138" s="163">
        <f t="shared" si="13"/>
        <v>0</v>
      </c>
    </row>
    <row r="139" spans="1:13" ht="12.75">
      <c r="A139" s="108">
        <v>3213</v>
      </c>
      <c r="B139" s="109" t="s">
        <v>67</v>
      </c>
      <c r="C139" s="112">
        <f>D139+E139+F139+G139+H139+I139</f>
        <v>0</v>
      </c>
      <c r="D139" s="112"/>
      <c r="E139" s="112"/>
      <c r="F139" s="112"/>
      <c r="G139" s="112"/>
      <c r="H139" s="112"/>
      <c r="I139" s="112"/>
      <c r="J139" s="112"/>
      <c r="K139" s="112"/>
      <c r="L139" s="111">
        <v>0</v>
      </c>
      <c r="M139" s="111">
        <f t="shared" si="13"/>
        <v>0</v>
      </c>
    </row>
    <row r="140" spans="1:13" ht="12.75">
      <c r="A140" s="162">
        <v>3214</v>
      </c>
      <c r="B140" s="161" t="s">
        <v>77</v>
      </c>
      <c r="C140" s="112">
        <f>D140+E140+F140+G140+H140+I140</f>
        <v>500</v>
      </c>
      <c r="D140" s="165"/>
      <c r="E140" s="165"/>
      <c r="F140" s="165"/>
      <c r="G140" s="165">
        <v>500</v>
      </c>
      <c r="H140" s="165"/>
      <c r="I140" s="165"/>
      <c r="J140" s="165"/>
      <c r="K140" s="165"/>
      <c r="L140" s="163">
        <f>C140</f>
        <v>500</v>
      </c>
      <c r="M140" s="163">
        <f t="shared" si="13"/>
        <v>500</v>
      </c>
    </row>
    <row r="141" spans="1:13" ht="12.75">
      <c r="A141" s="152">
        <v>322</v>
      </c>
      <c r="B141" s="110" t="s">
        <v>39</v>
      </c>
      <c r="C141" s="153">
        <f>C142</f>
        <v>550</v>
      </c>
      <c r="D141" s="153"/>
      <c r="E141" s="153">
        <f>E142</f>
        <v>250</v>
      </c>
      <c r="F141" s="153"/>
      <c r="G141" s="153">
        <f>G142</f>
        <v>300</v>
      </c>
      <c r="H141" s="153"/>
      <c r="I141" s="153"/>
      <c r="J141" s="153"/>
      <c r="K141" s="153"/>
      <c r="L141" s="128">
        <f>L142</f>
        <v>550</v>
      </c>
      <c r="M141" s="128">
        <f>M142</f>
        <v>550</v>
      </c>
    </row>
    <row r="142" spans="1:13" ht="12.75" customHeight="1">
      <c r="A142" s="108">
        <v>3221</v>
      </c>
      <c r="B142" s="109" t="s">
        <v>109</v>
      </c>
      <c r="C142" s="112">
        <f>D142+E142+F142+G142+H142+I142</f>
        <v>550</v>
      </c>
      <c r="D142" s="112"/>
      <c r="E142" s="112">
        <v>250</v>
      </c>
      <c r="F142" s="112"/>
      <c r="G142" s="112">
        <v>300</v>
      </c>
      <c r="H142" s="112"/>
      <c r="I142" s="112"/>
      <c r="J142" s="112"/>
      <c r="K142" s="112"/>
      <c r="L142" s="111">
        <f>C142</f>
        <v>550</v>
      </c>
      <c r="M142" s="111">
        <f>L142</f>
        <v>550</v>
      </c>
    </row>
    <row r="143" spans="1:13" ht="12.75" customHeight="1">
      <c r="A143" s="152">
        <v>323</v>
      </c>
      <c r="B143" s="110" t="s">
        <v>40</v>
      </c>
      <c r="C143" s="153">
        <f>C144</f>
        <v>0</v>
      </c>
      <c r="D143" s="153"/>
      <c r="E143" s="153">
        <f>E144</f>
        <v>0</v>
      </c>
      <c r="F143" s="153"/>
      <c r="G143" s="153"/>
      <c r="H143" s="153"/>
      <c r="I143" s="153"/>
      <c r="J143" s="153"/>
      <c r="K143" s="153"/>
      <c r="L143" s="128">
        <f>C143</f>
        <v>0</v>
      </c>
      <c r="M143" s="128">
        <f>M144</f>
        <v>0</v>
      </c>
    </row>
    <row r="144" spans="1:13" ht="12.75">
      <c r="A144" s="108">
        <v>3237</v>
      </c>
      <c r="B144" s="109" t="s">
        <v>60</v>
      </c>
      <c r="C144" s="112">
        <f>D144+E144+F144+G144+H144+I144</f>
        <v>0</v>
      </c>
      <c r="D144" s="112"/>
      <c r="E144" s="112"/>
      <c r="F144" s="112"/>
      <c r="G144" s="112"/>
      <c r="H144" s="112"/>
      <c r="I144" s="112"/>
      <c r="J144" s="112"/>
      <c r="K144" s="112"/>
      <c r="L144" s="111">
        <f>C144</f>
        <v>0</v>
      </c>
      <c r="M144" s="111">
        <f t="shared" si="13"/>
        <v>0</v>
      </c>
    </row>
    <row r="145" spans="1:13" ht="12.75">
      <c r="A145" s="152">
        <v>329</v>
      </c>
      <c r="B145" s="110" t="s">
        <v>41</v>
      </c>
      <c r="C145" s="153">
        <f>C146</f>
        <v>1837</v>
      </c>
      <c r="D145" s="153"/>
      <c r="E145" s="153">
        <f>E146</f>
        <v>1500</v>
      </c>
      <c r="F145" s="153"/>
      <c r="G145" s="153">
        <f>G146</f>
        <v>337</v>
      </c>
      <c r="H145" s="153"/>
      <c r="I145" s="153"/>
      <c r="J145" s="153"/>
      <c r="K145" s="153"/>
      <c r="L145" s="128">
        <f>L146</f>
        <v>1837</v>
      </c>
      <c r="M145" s="128">
        <f>L145</f>
        <v>1837</v>
      </c>
    </row>
    <row r="146" spans="1:13" ht="12.75">
      <c r="A146" s="108">
        <v>3299</v>
      </c>
      <c r="B146" s="109" t="s">
        <v>41</v>
      </c>
      <c r="C146" s="165">
        <f>D146+E146+F146+G146+H146+I146</f>
        <v>1837</v>
      </c>
      <c r="D146" s="165"/>
      <c r="E146" s="165">
        <v>1500</v>
      </c>
      <c r="F146" s="165"/>
      <c r="G146" s="165">
        <v>337</v>
      </c>
      <c r="H146" s="165"/>
      <c r="I146" s="165"/>
      <c r="J146" s="165"/>
      <c r="K146" s="165"/>
      <c r="L146" s="163">
        <f>C146</f>
        <v>1837</v>
      </c>
      <c r="M146" s="163">
        <f>L146</f>
        <v>1837</v>
      </c>
    </row>
    <row r="147" spans="1:13" ht="11.25" customHeight="1">
      <c r="A147" s="108"/>
      <c r="B147" s="109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</row>
    <row r="148" spans="1:13" ht="12.75">
      <c r="A148" s="227" t="s">
        <v>85</v>
      </c>
      <c r="B148" s="228"/>
      <c r="C148" s="143">
        <f>C134</f>
        <v>5137</v>
      </c>
      <c r="D148" s="143"/>
      <c r="E148" s="143">
        <f>E134</f>
        <v>2500</v>
      </c>
      <c r="F148" s="143"/>
      <c r="G148" s="143">
        <f>G134</f>
        <v>2637</v>
      </c>
      <c r="H148" s="143"/>
      <c r="I148" s="143"/>
      <c r="J148" s="143">
        <f>J134</f>
        <v>0</v>
      </c>
      <c r="K148" s="143">
        <f>K134</f>
        <v>0</v>
      </c>
      <c r="L148" s="143">
        <f>L134</f>
        <v>5137</v>
      </c>
      <c r="M148" s="143">
        <f>M134</f>
        <v>5137</v>
      </c>
    </row>
    <row r="149" spans="1:13" ht="12.75">
      <c r="A149" s="92"/>
      <c r="B149" s="95"/>
      <c r="C149" s="117"/>
      <c r="D149" s="118"/>
      <c r="E149" s="117"/>
      <c r="F149" s="117"/>
      <c r="G149" s="117"/>
      <c r="H149" s="117"/>
      <c r="I149" s="117"/>
      <c r="J149" s="117"/>
      <c r="K149" s="117"/>
      <c r="L149" s="118"/>
      <c r="M149" s="118"/>
    </row>
    <row r="150" spans="1:13" ht="12.75">
      <c r="A150" s="92"/>
      <c r="B150" s="95"/>
      <c r="C150" s="117"/>
      <c r="D150" s="118"/>
      <c r="E150" s="117"/>
      <c r="F150" s="117"/>
      <c r="G150" s="117"/>
      <c r="H150" s="117"/>
      <c r="I150" s="117"/>
      <c r="J150" s="117"/>
      <c r="K150" s="117"/>
      <c r="L150" s="118"/>
      <c r="M150" s="118"/>
    </row>
    <row r="151" spans="1:13" ht="12.75">
      <c r="A151" s="92"/>
      <c r="B151" s="95"/>
      <c r="C151" s="117"/>
      <c r="D151" s="118"/>
      <c r="E151" s="117"/>
      <c r="F151" s="117"/>
      <c r="G151" s="117"/>
      <c r="H151" s="117"/>
      <c r="I151" s="117"/>
      <c r="J151" s="117"/>
      <c r="K151" s="117"/>
      <c r="L151" s="118"/>
      <c r="M151" s="118"/>
    </row>
    <row r="152" spans="1:13" ht="12.75">
      <c r="A152" s="92"/>
      <c r="B152" s="223" t="s">
        <v>96</v>
      </c>
      <c r="C152" s="224"/>
      <c r="D152" s="224"/>
      <c r="E152"/>
      <c r="F152" s="117"/>
      <c r="G152" s="117"/>
      <c r="H152" s="117"/>
      <c r="I152" s="117"/>
      <c r="J152" s="117"/>
      <c r="K152" s="117"/>
      <c r="L152" s="118"/>
      <c r="M152" s="118"/>
    </row>
    <row r="153" spans="1:13" ht="12.75">
      <c r="A153" s="92"/>
      <c r="B153" s="223" t="s">
        <v>158</v>
      </c>
      <c r="C153" s="224"/>
      <c r="D153" s="224"/>
      <c r="E153"/>
      <c r="F153" s="117"/>
      <c r="G153" s="117"/>
      <c r="H153" s="117"/>
      <c r="I153" s="117"/>
      <c r="J153" s="117"/>
      <c r="K153" s="117"/>
      <c r="L153" s="118"/>
      <c r="M153" s="118"/>
    </row>
    <row r="154" spans="1:13" ht="12.75">
      <c r="A154" s="92"/>
      <c r="B154" s="95"/>
      <c r="C154" s="117"/>
      <c r="D154" s="118"/>
      <c r="E154" s="117"/>
      <c r="F154" s="117"/>
      <c r="G154" s="117"/>
      <c r="H154" s="117"/>
      <c r="I154" s="117"/>
      <c r="J154" s="117"/>
      <c r="K154" s="117"/>
      <c r="L154" s="118"/>
      <c r="M154" s="118"/>
    </row>
    <row r="155" spans="1:13" ht="12.75">
      <c r="A155" s="139" t="s">
        <v>159</v>
      </c>
      <c r="B155" s="225" t="s">
        <v>160</v>
      </c>
      <c r="C155" s="226"/>
      <c r="D155" s="198"/>
      <c r="E155" s="197"/>
      <c r="F155" s="197"/>
      <c r="G155" s="197"/>
      <c r="H155" s="197"/>
      <c r="I155" s="197"/>
      <c r="J155" s="197"/>
      <c r="K155" s="197"/>
      <c r="L155" s="197"/>
      <c r="M155" s="197"/>
    </row>
    <row r="156" spans="1:13" ht="12.75">
      <c r="A156" s="125">
        <v>3</v>
      </c>
      <c r="B156" s="126" t="s">
        <v>32</v>
      </c>
      <c r="C156" s="127">
        <f>C157</f>
        <v>31169.420000000002</v>
      </c>
      <c r="D156" s="127"/>
      <c r="E156" s="127">
        <f>E157</f>
        <v>22669.420000000002</v>
      </c>
      <c r="F156" s="127">
        <f>F157</f>
        <v>0</v>
      </c>
      <c r="G156" s="127">
        <f>G157</f>
        <v>8500</v>
      </c>
      <c r="H156" s="127"/>
      <c r="I156" s="127"/>
      <c r="J156" s="127"/>
      <c r="K156" s="127"/>
      <c r="L156" s="127">
        <f>L157</f>
        <v>31169.420000000002</v>
      </c>
      <c r="M156" s="127">
        <f>L156</f>
        <v>31169.420000000002</v>
      </c>
    </row>
    <row r="157" spans="1:13" ht="12.75">
      <c r="A157" s="129">
        <v>32</v>
      </c>
      <c r="B157" s="171" t="s">
        <v>99</v>
      </c>
      <c r="C157" s="148">
        <f>C158+C163+C165+C170</f>
        <v>31169.420000000002</v>
      </c>
      <c r="D157" s="148"/>
      <c r="E157" s="148">
        <f>E158+E163+E165+E170</f>
        <v>22669.420000000002</v>
      </c>
      <c r="F157" s="148">
        <f>F158+F163+F165+F170</f>
        <v>0</v>
      </c>
      <c r="G157" s="148">
        <f>G158+G163+G165+G170</f>
        <v>8500</v>
      </c>
      <c r="H157" s="148"/>
      <c r="I157" s="148"/>
      <c r="J157" s="148"/>
      <c r="K157" s="148"/>
      <c r="L157" s="131">
        <f>C157</f>
        <v>31169.420000000002</v>
      </c>
      <c r="M157" s="131">
        <f>L157</f>
        <v>31169.420000000002</v>
      </c>
    </row>
    <row r="158" spans="1:13" ht="12.75">
      <c r="A158" s="152">
        <v>321</v>
      </c>
      <c r="B158" s="110" t="s">
        <v>100</v>
      </c>
      <c r="C158" s="153">
        <f>D158+E158+F158+G158+H158+I158</f>
        <v>770</v>
      </c>
      <c r="D158" s="153"/>
      <c r="E158" s="153">
        <f>E159+E160+E161+E162</f>
        <v>0</v>
      </c>
      <c r="F158" s="153">
        <f>F159+F160+F161+F162</f>
        <v>0</v>
      </c>
      <c r="G158" s="153">
        <f>G159+G160+G161+G162</f>
        <v>770</v>
      </c>
      <c r="H158" s="153"/>
      <c r="I158" s="153"/>
      <c r="J158" s="153"/>
      <c r="K158" s="153"/>
      <c r="L158" s="128">
        <f>C158</f>
        <v>770</v>
      </c>
      <c r="M158" s="128">
        <f>L158</f>
        <v>770</v>
      </c>
    </row>
    <row r="159" spans="1:13" ht="12.75">
      <c r="A159" s="108">
        <v>3211</v>
      </c>
      <c r="B159" s="109" t="s">
        <v>65</v>
      </c>
      <c r="C159" s="165">
        <f>D159+E159+F159+G159+H159+I159</f>
        <v>770</v>
      </c>
      <c r="D159" s="112"/>
      <c r="E159" s="112"/>
      <c r="F159" s="112"/>
      <c r="G159" s="112">
        <v>770</v>
      </c>
      <c r="H159" s="112"/>
      <c r="I159" s="112"/>
      <c r="J159" s="112"/>
      <c r="K159" s="112"/>
      <c r="L159" s="111">
        <f>C159</f>
        <v>770</v>
      </c>
      <c r="M159" s="111">
        <f>L159</f>
        <v>770</v>
      </c>
    </row>
    <row r="160" spans="1:13" ht="12.75">
      <c r="A160" s="162">
        <v>3212</v>
      </c>
      <c r="B160" s="161" t="s">
        <v>101</v>
      </c>
      <c r="C160" s="165"/>
      <c r="D160" s="165"/>
      <c r="E160" s="165"/>
      <c r="F160" s="165"/>
      <c r="G160" s="165"/>
      <c r="H160" s="165"/>
      <c r="I160" s="165"/>
      <c r="J160" s="165"/>
      <c r="K160" s="165"/>
      <c r="L160" s="163"/>
      <c r="M160" s="163"/>
    </row>
    <row r="161" spans="1:13" ht="12.75">
      <c r="A161" s="108">
        <v>3213</v>
      </c>
      <c r="B161" s="109" t="s">
        <v>67</v>
      </c>
      <c r="C161" s="165"/>
      <c r="D161" s="112"/>
      <c r="E161" s="112"/>
      <c r="F161" s="112"/>
      <c r="G161" s="112"/>
      <c r="H161" s="112"/>
      <c r="I161" s="112"/>
      <c r="J161" s="112"/>
      <c r="K161" s="112"/>
      <c r="L161" s="111"/>
      <c r="M161" s="111"/>
    </row>
    <row r="162" spans="1:13" ht="12.75">
      <c r="A162" s="162">
        <v>3214</v>
      </c>
      <c r="B162" s="161" t="s">
        <v>77</v>
      </c>
      <c r="C162" s="165"/>
      <c r="D162" s="165"/>
      <c r="E162" s="165"/>
      <c r="F162" s="165"/>
      <c r="G162" s="165"/>
      <c r="H162" s="165"/>
      <c r="I162" s="165"/>
      <c r="J162" s="165"/>
      <c r="K162" s="165"/>
      <c r="L162" s="163"/>
      <c r="M162" s="163"/>
    </row>
    <row r="163" spans="1:13" ht="12.75">
      <c r="A163" s="152">
        <v>322</v>
      </c>
      <c r="B163" s="110" t="s">
        <v>39</v>
      </c>
      <c r="C163" s="153"/>
      <c r="D163" s="153"/>
      <c r="E163" s="153"/>
      <c r="F163" s="153"/>
      <c r="G163" s="153"/>
      <c r="H163" s="153"/>
      <c r="I163" s="153"/>
      <c r="J163" s="153"/>
      <c r="K163" s="153"/>
      <c r="L163" s="128"/>
      <c r="M163" s="128"/>
    </row>
    <row r="164" spans="1:13" ht="12.75">
      <c r="A164" s="108">
        <v>3221</v>
      </c>
      <c r="B164" s="109" t="s">
        <v>109</v>
      </c>
      <c r="C164" s="112"/>
      <c r="D164" s="112"/>
      <c r="E164" s="112"/>
      <c r="F164" s="112"/>
      <c r="G164" s="112"/>
      <c r="H164" s="112"/>
      <c r="I164" s="112"/>
      <c r="J164" s="112"/>
      <c r="K164" s="112"/>
      <c r="L164" s="111"/>
      <c r="M164" s="111"/>
    </row>
    <row r="165" spans="1:13" ht="12.75">
      <c r="A165" s="152">
        <v>323</v>
      </c>
      <c r="B165" s="110" t="s">
        <v>40</v>
      </c>
      <c r="C165" s="153">
        <f>D165+E165+F165+G165+H165+I165</f>
        <v>6680</v>
      </c>
      <c r="D165" s="153"/>
      <c r="E165" s="153"/>
      <c r="F165" s="153"/>
      <c r="G165" s="153">
        <f>SUM(G166:G169)</f>
        <v>6680</v>
      </c>
      <c r="H165" s="153"/>
      <c r="I165" s="153"/>
      <c r="J165" s="153"/>
      <c r="K165" s="153"/>
      <c r="L165" s="128">
        <f>C165</f>
        <v>6680</v>
      </c>
      <c r="M165" s="128">
        <f>L165</f>
        <v>6680</v>
      </c>
    </row>
    <row r="166" spans="1:13" ht="12.75">
      <c r="A166" s="162">
        <v>3231</v>
      </c>
      <c r="B166" s="161" t="s">
        <v>55</v>
      </c>
      <c r="C166" s="165">
        <f>D166+E166+F166+G166+H166+I166</f>
        <v>6680</v>
      </c>
      <c r="D166" s="165"/>
      <c r="E166" s="165"/>
      <c r="F166" s="165"/>
      <c r="G166" s="165">
        <v>6680</v>
      </c>
      <c r="H166" s="165"/>
      <c r="I166" s="165"/>
      <c r="J166" s="165"/>
      <c r="K166" s="165"/>
      <c r="L166" s="163">
        <f>C166</f>
        <v>6680</v>
      </c>
      <c r="M166" s="163">
        <f>L166</f>
        <v>6680</v>
      </c>
    </row>
    <row r="167" spans="1:13" ht="12.75">
      <c r="A167" s="108">
        <v>3237</v>
      </c>
      <c r="B167" s="109" t="s">
        <v>60</v>
      </c>
      <c r="C167" s="112"/>
      <c r="D167" s="112"/>
      <c r="E167" s="112"/>
      <c r="F167" s="112"/>
      <c r="G167" s="112"/>
      <c r="H167" s="112"/>
      <c r="I167" s="112"/>
      <c r="J167" s="112"/>
      <c r="K167" s="112"/>
      <c r="L167" s="111"/>
      <c r="M167" s="111"/>
    </row>
    <row r="168" spans="1:13" ht="12.75">
      <c r="A168" s="152">
        <v>324</v>
      </c>
      <c r="B168" s="110" t="s">
        <v>161</v>
      </c>
      <c r="C168" s="153"/>
      <c r="D168" s="153"/>
      <c r="E168" s="153"/>
      <c r="F168" s="153"/>
      <c r="G168" s="153"/>
      <c r="H168" s="153"/>
      <c r="I168" s="153"/>
      <c r="J168" s="153"/>
      <c r="K168" s="153"/>
      <c r="L168" s="128"/>
      <c r="M168" s="128"/>
    </row>
    <row r="169" spans="1:13" ht="14.25" customHeight="1">
      <c r="A169" s="108">
        <v>3241</v>
      </c>
      <c r="B169" s="109" t="s">
        <v>161</v>
      </c>
      <c r="C169" s="112"/>
      <c r="D169" s="112"/>
      <c r="E169" s="112"/>
      <c r="F169" s="112"/>
      <c r="G169" s="112"/>
      <c r="H169" s="112"/>
      <c r="I169" s="112"/>
      <c r="J169" s="112"/>
      <c r="K169" s="112"/>
      <c r="L169" s="111"/>
      <c r="M169" s="111"/>
    </row>
    <row r="170" spans="1:13" ht="12.75">
      <c r="A170" s="152">
        <v>329</v>
      </c>
      <c r="B170" s="110" t="s">
        <v>41</v>
      </c>
      <c r="C170" s="153">
        <f>C171+C172</f>
        <v>23719.420000000002</v>
      </c>
      <c r="D170" s="153"/>
      <c r="E170" s="153">
        <f>E171+E172</f>
        <v>22669.420000000002</v>
      </c>
      <c r="F170" s="153"/>
      <c r="G170" s="153">
        <f>G171+G172</f>
        <v>1050</v>
      </c>
      <c r="H170" s="153"/>
      <c r="I170" s="153"/>
      <c r="J170" s="153"/>
      <c r="K170" s="153"/>
      <c r="L170" s="128">
        <f>C170</f>
        <v>23719.420000000002</v>
      </c>
      <c r="M170" s="128">
        <f>C170</f>
        <v>23719.420000000002</v>
      </c>
    </row>
    <row r="171" spans="1:13" ht="12.75">
      <c r="A171" s="162">
        <v>3291</v>
      </c>
      <c r="B171" s="181" t="s">
        <v>167</v>
      </c>
      <c r="C171" s="165">
        <f>E171</f>
        <v>4872.52</v>
      </c>
      <c r="D171" s="165"/>
      <c r="E171" s="165">
        <v>4872.52</v>
      </c>
      <c r="F171" s="165"/>
      <c r="G171" s="165"/>
      <c r="H171" s="165"/>
      <c r="I171" s="165"/>
      <c r="J171" s="165"/>
      <c r="K171" s="165"/>
      <c r="L171" s="163">
        <f>C171</f>
        <v>4872.52</v>
      </c>
      <c r="M171" s="163">
        <f>L171</f>
        <v>4872.52</v>
      </c>
    </row>
    <row r="172" spans="1:13" ht="12.75">
      <c r="A172" s="108">
        <v>3299</v>
      </c>
      <c r="B172" s="109" t="s">
        <v>41</v>
      </c>
      <c r="C172" s="165">
        <f>E172+G172</f>
        <v>18846.9</v>
      </c>
      <c r="D172" s="165"/>
      <c r="E172" s="165">
        <v>17796.9</v>
      </c>
      <c r="F172" s="165"/>
      <c r="G172" s="165">
        <v>1050</v>
      </c>
      <c r="H172" s="165"/>
      <c r="I172" s="165"/>
      <c r="J172" s="165"/>
      <c r="K172" s="165"/>
      <c r="L172" s="163">
        <f>C172</f>
        <v>18846.9</v>
      </c>
      <c r="M172" s="163">
        <f>L172</f>
        <v>18846.9</v>
      </c>
    </row>
    <row r="173" spans="1:13" ht="12.75">
      <c r="A173" s="108"/>
      <c r="B173" s="109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</row>
    <row r="174" spans="1:13" ht="12.75">
      <c r="A174" s="227" t="s">
        <v>85</v>
      </c>
      <c r="B174" s="228"/>
      <c r="C174" s="143">
        <f>C156</f>
        <v>31169.420000000002</v>
      </c>
      <c r="D174" s="143"/>
      <c r="E174" s="143">
        <f>E156</f>
        <v>22669.420000000002</v>
      </c>
      <c r="F174" s="143"/>
      <c r="G174" s="143">
        <f>G156</f>
        <v>8500</v>
      </c>
      <c r="H174" s="143"/>
      <c r="I174" s="143"/>
      <c r="J174" s="143">
        <f>J156</f>
        <v>0</v>
      </c>
      <c r="K174" s="143">
        <f>K156</f>
        <v>0</v>
      </c>
      <c r="L174" s="143">
        <f>C174</f>
        <v>31169.420000000002</v>
      </c>
      <c r="M174" s="143">
        <f>L174</f>
        <v>31169.420000000002</v>
      </c>
    </row>
    <row r="175" spans="1:13" ht="12.75">
      <c r="A175" s="92"/>
      <c r="B175" s="95"/>
      <c r="C175" s="117"/>
      <c r="D175" s="118"/>
      <c r="E175" s="117"/>
      <c r="F175" s="117"/>
      <c r="G175" s="117"/>
      <c r="H175" s="117"/>
      <c r="I175" s="117"/>
      <c r="J175" s="117"/>
      <c r="K175" s="117"/>
      <c r="L175" s="118"/>
      <c r="M175" s="118"/>
    </row>
    <row r="176" spans="1:13" ht="12.75">
      <c r="A176" s="92"/>
      <c r="B176" s="95"/>
      <c r="C176" s="117"/>
      <c r="D176" s="118"/>
      <c r="E176" s="117"/>
      <c r="F176" s="117"/>
      <c r="G176" s="117"/>
      <c r="H176" s="117"/>
      <c r="I176" s="117"/>
      <c r="J176" s="117"/>
      <c r="K176" s="117"/>
      <c r="L176" s="118"/>
      <c r="M176" s="118"/>
    </row>
    <row r="177" spans="1:13" ht="12.75">
      <c r="A177" s="92"/>
      <c r="B177" s="95"/>
      <c r="C177" s="117"/>
      <c r="D177" s="118"/>
      <c r="E177" s="117"/>
      <c r="F177" s="117"/>
      <c r="G177" s="117"/>
      <c r="H177" s="117"/>
      <c r="I177" s="117"/>
      <c r="J177" s="117"/>
      <c r="K177" s="117"/>
      <c r="L177" s="118"/>
      <c r="M177" s="118"/>
    </row>
    <row r="178" spans="1:13" ht="12.75" customHeight="1">
      <c r="A178" s="92"/>
      <c r="B178" s="95"/>
      <c r="C178" s="117"/>
      <c r="D178" s="118"/>
      <c r="E178" s="117"/>
      <c r="F178" s="117"/>
      <c r="G178" s="117"/>
      <c r="H178" s="117"/>
      <c r="I178" s="117"/>
      <c r="J178" s="117"/>
      <c r="K178" s="117"/>
      <c r="L178" s="118"/>
      <c r="M178" s="118"/>
    </row>
    <row r="179" spans="1:13" ht="12.75">
      <c r="A179" s="92"/>
      <c r="B179" s="223" t="s">
        <v>96</v>
      </c>
      <c r="C179" s="224"/>
      <c r="D179" s="224"/>
      <c r="E179"/>
      <c r="F179" s="117"/>
      <c r="G179" s="117"/>
      <c r="H179" s="117"/>
      <c r="I179" s="117"/>
      <c r="J179" s="117"/>
      <c r="K179" s="117"/>
      <c r="L179" s="118"/>
      <c r="M179" s="118"/>
    </row>
    <row r="180" spans="1:13" ht="12.75">
      <c r="A180" s="92"/>
      <c r="B180" s="223" t="s">
        <v>162</v>
      </c>
      <c r="C180" s="224"/>
      <c r="D180" s="224"/>
      <c r="E180"/>
      <c r="F180" s="117"/>
      <c r="G180" s="117"/>
      <c r="H180" s="117"/>
      <c r="I180" s="117"/>
      <c r="J180" s="117"/>
      <c r="K180" s="117"/>
      <c r="L180" s="118"/>
      <c r="M180" s="118"/>
    </row>
    <row r="181" spans="1:13" ht="12.75">
      <c r="A181" s="92"/>
      <c r="B181" s="95"/>
      <c r="C181" s="117"/>
      <c r="D181" s="118"/>
      <c r="E181" s="117"/>
      <c r="F181" s="117"/>
      <c r="G181" s="117"/>
      <c r="H181" s="117"/>
      <c r="I181" s="117"/>
      <c r="J181" s="117"/>
      <c r="K181" s="117"/>
      <c r="L181" s="118"/>
      <c r="M181" s="118"/>
    </row>
    <row r="182" spans="1:13" ht="12.75">
      <c r="A182" s="139" t="s">
        <v>159</v>
      </c>
      <c r="B182" s="225" t="s">
        <v>168</v>
      </c>
      <c r="C182" s="226"/>
      <c r="D182" s="198"/>
      <c r="E182" s="197"/>
      <c r="F182" s="197"/>
      <c r="G182" s="197"/>
      <c r="H182" s="197"/>
      <c r="I182" s="197"/>
      <c r="J182" s="197"/>
      <c r="K182" s="197"/>
      <c r="L182" s="197"/>
      <c r="M182" s="197"/>
    </row>
    <row r="183" spans="1:13" ht="12.75">
      <c r="A183" s="125">
        <v>3</v>
      </c>
      <c r="B183" s="126" t="s">
        <v>32</v>
      </c>
      <c r="C183" s="127">
        <f>C184+C190</f>
        <v>101623</v>
      </c>
      <c r="D183" s="127"/>
      <c r="E183" s="127">
        <f>E184+E190</f>
        <v>36323</v>
      </c>
      <c r="F183" s="127"/>
      <c r="G183" s="127">
        <f>G184+G190</f>
        <v>65300</v>
      </c>
      <c r="H183" s="127"/>
      <c r="I183" s="127"/>
      <c r="J183" s="127"/>
      <c r="K183" s="127"/>
      <c r="L183" s="127">
        <f aca="true" t="shared" si="14" ref="L183:L192">C183</f>
        <v>101623</v>
      </c>
      <c r="M183" s="127">
        <f aca="true" t="shared" si="15" ref="M183:M192">L183</f>
        <v>101623</v>
      </c>
    </row>
    <row r="184" spans="1:13" ht="12.75">
      <c r="A184" s="129">
        <v>31</v>
      </c>
      <c r="B184" s="130" t="s">
        <v>33</v>
      </c>
      <c r="C184" s="148">
        <f>D184+E184+G184+H184</f>
        <v>90293</v>
      </c>
      <c r="D184" s="148"/>
      <c r="E184" s="148">
        <f>E185+E187</f>
        <v>31593</v>
      </c>
      <c r="F184" s="148"/>
      <c r="G184" s="148">
        <f>G185+G187</f>
        <v>58700</v>
      </c>
      <c r="H184" s="148"/>
      <c r="I184" s="148"/>
      <c r="J184" s="148"/>
      <c r="K184" s="148"/>
      <c r="L184" s="131">
        <f t="shared" si="14"/>
        <v>90293</v>
      </c>
      <c r="M184" s="131">
        <f t="shared" si="15"/>
        <v>90293</v>
      </c>
    </row>
    <row r="185" spans="1:13" ht="12.75">
      <c r="A185" s="152">
        <v>311</v>
      </c>
      <c r="B185" s="110" t="s">
        <v>34</v>
      </c>
      <c r="C185" s="153">
        <f>D185+E185+F185+G185+H185</f>
        <v>83570</v>
      </c>
      <c r="D185" s="153"/>
      <c r="E185" s="153">
        <f>E186</f>
        <v>29220</v>
      </c>
      <c r="F185" s="153"/>
      <c r="G185" s="153">
        <f>G186</f>
        <v>54350</v>
      </c>
      <c r="H185" s="153"/>
      <c r="I185" s="153"/>
      <c r="J185" s="153"/>
      <c r="K185" s="153"/>
      <c r="L185" s="128">
        <f t="shared" si="14"/>
        <v>83570</v>
      </c>
      <c r="M185" s="128">
        <f t="shared" si="15"/>
        <v>83570</v>
      </c>
    </row>
    <row r="186" spans="1:13" ht="12.75">
      <c r="A186" s="108">
        <v>3111</v>
      </c>
      <c r="B186" s="109" t="s">
        <v>70</v>
      </c>
      <c r="C186" s="165">
        <f>D186+E186+F186+G186+H186</f>
        <v>83570</v>
      </c>
      <c r="D186" s="112"/>
      <c r="E186" s="112">
        <v>29220</v>
      </c>
      <c r="F186" s="112"/>
      <c r="G186" s="112">
        <v>54350</v>
      </c>
      <c r="H186" s="112"/>
      <c r="I186" s="112"/>
      <c r="J186" s="112"/>
      <c r="K186" s="112"/>
      <c r="L186" s="111">
        <f t="shared" si="14"/>
        <v>83570</v>
      </c>
      <c r="M186" s="111">
        <f t="shared" si="15"/>
        <v>83570</v>
      </c>
    </row>
    <row r="187" spans="1:13" ht="12.75">
      <c r="A187" s="152">
        <v>313</v>
      </c>
      <c r="B187" s="110" t="s">
        <v>163</v>
      </c>
      <c r="C187" s="153">
        <f>C188+C189</f>
        <v>6723</v>
      </c>
      <c r="D187" s="153"/>
      <c r="E187" s="153">
        <f>E188+E189</f>
        <v>2373</v>
      </c>
      <c r="F187" s="153"/>
      <c r="G187" s="153">
        <f>G188+G189</f>
        <v>4350</v>
      </c>
      <c r="H187" s="153"/>
      <c r="I187" s="153"/>
      <c r="J187" s="153"/>
      <c r="K187" s="153"/>
      <c r="L187" s="128">
        <f t="shared" si="14"/>
        <v>6723</v>
      </c>
      <c r="M187" s="128">
        <f t="shared" si="15"/>
        <v>6723</v>
      </c>
    </row>
    <row r="188" spans="1:13" ht="12.75">
      <c r="A188" s="108">
        <v>3132</v>
      </c>
      <c r="B188" s="109" t="s">
        <v>164</v>
      </c>
      <c r="C188" s="112">
        <f>D188+E188+F188+G188+H188</f>
        <v>6040</v>
      </c>
      <c r="D188" s="112"/>
      <c r="E188" s="112">
        <v>2140</v>
      </c>
      <c r="F188" s="112"/>
      <c r="G188" s="112">
        <v>3900</v>
      </c>
      <c r="H188" s="112"/>
      <c r="I188" s="112"/>
      <c r="J188" s="112"/>
      <c r="K188" s="112"/>
      <c r="L188" s="111">
        <f t="shared" si="14"/>
        <v>6040</v>
      </c>
      <c r="M188" s="111">
        <f t="shared" si="15"/>
        <v>6040</v>
      </c>
    </row>
    <row r="189" spans="1:13" ht="12.75">
      <c r="A189" s="108">
        <v>3133</v>
      </c>
      <c r="B189" s="109" t="s">
        <v>165</v>
      </c>
      <c r="C189" s="112">
        <f>D189+E189+F189+G189+H189</f>
        <v>683</v>
      </c>
      <c r="D189" s="112"/>
      <c r="E189" s="112">
        <v>233</v>
      </c>
      <c r="F189" s="112"/>
      <c r="G189" s="112">
        <v>450</v>
      </c>
      <c r="H189" s="112"/>
      <c r="I189" s="112"/>
      <c r="J189" s="112"/>
      <c r="K189" s="112"/>
      <c r="L189" s="111">
        <f t="shared" si="14"/>
        <v>683</v>
      </c>
      <c r="M189" s="111">
        <f t="shared" si="15"/>
        <v>683</v>
      </c>
    </row>
    <row r="190" spans="1:13" ht="12.75">
      <c r="A190" s="180">
        <v>32</v>
      </c>
      <c r="B190" s="130" t="s">
        <v>37</v>
      </c>
      <c r="C190" s="148">
        <f>D190+E190+F190+G190+H190+I190</f>
        <v>11330</v>
      </c>
      <c r="D190" s="148"/>
      <c r="E190" s="148">
        <f>E191</f>
        <v>4730</v>
      </c>
      <c r="F190" s="148"/>
      <c r="G190" s="148">
        <f>G191</f>
        <v>6600</v>
      </c>
      <c r="H190" s="148"/>
      <c r="I190" s="148"/>
      <c r="J190" s="148"/>
      <c r="K190" s="148"/>
      <c r="L190" s="131">
        <f t="shared" si="14"/>
        <v>11330</v>
      </c>
      <c r="M190" s="131">
        <f t="shared" si="15"/>
        <v>11330</v>
      </c>
    </row>
    <row r="191" spans="1:13" ht="12.75">
      <c r="A191" s="152">
        <v>321</v>
      </c>
      <c r="B191" s="110" t="s">
        <v>38</v>
      </c>
      <c r="C191" s="153">
        <f>C192</f>
        <v>11330</v>
      </c>
      <c r="D191" s="153"/>
      <c r="E191" s="153">
        <f>E192</f>
        <v>4730</v>
      </c>
      <c r="F191" s="153"/>
      <c r="G191" s="153">
        <f>G192+G193</f>
        <v>6600</v>
      </c>
      <c r="H191" s="153"/>
      <c r="I191" s="153"/>
      <c r="J191" s="153"/>
      <c r="K191" s="153"/>
      <c r="L191" s="128">
        <f t="shared" si="14"/>
        <v>11330</v>
      </c>
      <c r="M191" s="128">
        <f t="shared" si="15"/>
        <v>11330</v>
      </c>
    </row>
    <row r="192" spans="1:13" ht="12.75">
      <c r="A192" s="108">
        <v>3212</v>
      </c>
      <c r="B192" s="151" t="s">
        <v>166</v>
      </c>
      <c r="C192" s="112">
        <f>D192+E192+F192+G192+H192</f>
        <v>11330</v>
      </c>
      <c r="D192" s="112"/>
      <c r="E192" s="112">
        <v>4730</v>
      </c>
      <c r="F192" s="112"/>
      <c r="G192" s="112">
        <v>6600</v>
      </c>
      <c r="H192" s="112"/>
      <c r="I192" s="112"/>
      <c r="J192" s="112"/>
      <c r="K192" s="112"/>
      <c r="L192" s="111">
        <f t="shared" si="14"/>
        <v>11330</v>
      </c>
      <c r="M192" s="111">
        <f t="shared" si="15"/>
        <v>11330</v>
      </c>
    </row>
    <row r="193" spans="1:13" ht="12.75">
      <c r="A193" s="108"/>
      <c r="B193" s="109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</row>
    <row r="194" spans="1:13" ht="12.75">
      <c r="A194" s="227" t="s">
        <v>85</v>
      </c>
      <c r="B194" s="228"/>
      <c r="C194" s="143">
        <f>C183</f>
        <v>101623</v>
      </c>
      <c r="D194" s="143"/>
      <c r="E194" s="143">
        <f>E183</f>
        <v>36323</v>
      </c>
      <c r="F194" s="143"/>
      <c r="G194" s="143">
        <f>G183</f>
        <v>65300</v>
      </c>
      <c r="H194" s="143"/>
      <c r="I194" s="143"/>
      <c r="J194" s="143">
        <f>J183</f>
        <v>0</v>
      </c>
      <c r="K194" s="143">
        <f>K183</f>
        <v>0</v>
      </c>
      <c r="L194" s="143">
        <f>L183</f>
        <v>101623</v>
      </c>
      <c r="M194" s="143">
        <f>M183</f>
        <v>101623</v>
      </c>
    </row>
    <row r="195" spans="1:13" ht="12.75">
      <c r="A195" s="92"/>
      <c r="B195" s="95"/>
      <c r="C195" s="117"/>
      <c r="D195" s="118"/>
      <c r="E195" s="117"/>
      <c r="F195" s="117"/>
      <c r="G195" s="117"/>
      <c r="H195" s="117"/>
      <c r="I195" s="117"/>
      <c r="J195" s="117"/>
      <c r="K195" s="117"/>
      <c r="L195" s="118"/>
      <c r="M195" s="118"/>
    </row>
    <row r="196" spans="1:13" ht="12.75">
      <c r="A196" s="92"/>
      <c r="B196" s="95"/>
      <c r="C196" s="117"/>
      <c r="D196" s="118"/>
      <c r="E196" s="117"/>
      <c r="F196" s="117"/>
      <c r="G196" s="117"/>
      <c r="H196" s="117"/>
      <c r="I196" s="117"/>
      <c r="J196" s="117"/>
      <c r="K196" s="117"/>
      <c r="L196" s="118"/>
      <c r="M196" s="118"/>
    </row>
    <row r="197" spans="1:13" ht="12.75">
      <c r="A197" s="92"/>
      <c r="B197" s="95"/>
      <c r="C197" s="117"/>
      <c r="D197" s="118"/>
      <c r="E197" s="117"/>
      <c r="F197" s="117"/>
      <c r="G197" s="117"/>
      <c r="H197" s="117"/>
      <c r="I197" s="117"/>
      <c r="J197" s="117"/>
      <c r="K197" s="117"/>
      <c r="L197" s="118"/>
      <c r="M197" s="118"/>
    </row>
    <row r="198" spans="1:13" ht="12.75">
      <c r="A198" s="92"/>
      <c r="B198" s="95"/>
      <c r="C198" s="117"/>
      <c r="D198" s="118"/>
      <c r="E198" s="117"/>
      <c r="F198" s="117"/>
      <c r="G198" s="117"/>
      <c r="H198" s="117"/>
      <c r="I198" s="117"/>
      <c r="J198" s="117"/>
      <c r="K198" s="117"/>
      <c r="L198" s="118"/>
      <c r="M198" s="118"/>
    </row>
    <row r="199" spans="1:13" ht="12.75">
      <c r="A199" s="92"/>
      <c r="B199" s="95"/>
      <c r="C199" s="117"/>
      <c r="D199" s="118"/>
      <c r="E199" s="117"/>
      <c r="F199" s="117"/>
      <c r="G199" s="117"/>
      <c r="H199" s="117"/>
      <c r="I199" s="117"/>
      <c r="J199" s="117"/>
      <c r="K199" s="117"/>
      <c r="L199" s="118"/>
      <c r="M199" s="118"/>
    </row>
    <row r="200" spans="1:13" ht="12.75">
      <c r="A200" s="92"/>
      <c r="B200" s="95"/>
      <c r="C200" s="117"/>
      <c r="D200" s="118"/>
      <c r="E200" s="117"/>
      <c r="F200" s="117"/>
      <c r="G200" s="117"/>
      <c r="H200" s="117"/>
      <c r="I200" s="117"/>
      <c r="J200" s="117"/>
      <c r="K200" s="117"/>
      <c r="L200" s="118"/>
      <c r="M200" s="118"/>
    </row>
    <row r="201" spans="1:13" ht="12.75">
      <c r="A201" s="92"/>
      <c r="B201" s="95"/>
      <c r="C201" s="117"/>
      <c r="D201" s="118"/>
      <c r="E201" s="117"/>
      <c r="F201" s="117"/>
      <c r="G201" s="117"/>
      <c r="H201" s="117"/>
      <c r="I201" s="117"/>
      <c r="J201" s="117"/>
      <c r="K201" s="117"/>
      <c r="L201" s="118"/>
      <c r="M201" s="118"/>
    </row>
    <row r="202" spans="1:13" ht="12.75">
      <c r="A202" s="92"/>
      <c r="B202" s="229" t="s">
        <v>126</v>
      </c>
      <c r="C202" s="229"/>
      <c r="D202" s="229"/>
      <c r="E202" s="177"/>
      <c r="F202" s="117"/>
      <c r="G202" s="117"/>
      <c r="H202" s="117"/>
      <c r="I202" s="117"/>
      <c r="J202" s="117"/>
      <c r="K202" s="117"/>
      <c r="L202" s="118"/>
      <c r="M202" s="118"/>
    </row>
    <row r="203" spans="1:13" ht="12.75">
      <c r="A203" s="92"/>
      <c r="B203" s="223" t="s">
        <v>127</v>
      </c>
      <c r="C203" s="223"/>
      <c r="D203" s="223"/>
      <c r="E203"/>
      <c r="F203" s="117"/>
      <c r="G203" s="117"/>
      <c r="H203" s="117"/>
      <c r="I203" s="117"/>
      <c r="J203" s="117"/>
      <c r="K203" s="117"/>
      <c r="L203" s="118"/>
      <c r="M203" s="118"/>
    </row>
    <row r="204" spans="1:13" ht="12.75">
      <c r="A204" s="92"/>
      <c r="B204" s="95"/>
      <c r="C204" s="117"/>
      <c r="D204" s="118"/>
      <c r="E204" s="117"/>
      <c r="F204" s="117"/>
      <c r="G204" s="117"/>
      <c r="H204" s="117"/>
      <c r="I204" s="117"/>
      <c r="J204" s="117"/>
      <c r="K204" s="117"/>
      <c r="L204" s="118"/>
      <c r="M204" s="118"/>
    </row>
    <row r="205" spans="1:13" ht="12.75">
      <c r="A205" s="139" t="s">
        <v>123</v>
      </c>
      <c r="B205" s="132" t="s">
        <v>124</v>
      </c>
      <c r="C205" s="145"/>
      <c r="D205" s="145"/>
      <c r="E205" s="145"/>
      <c r="F205" s="145"/>
      <c r="G205" s="145"/>
      <c r="H205" s="145"/>
      <c r="I205" s="145"/>
      <c r="J205" s="145"/>
      <c r="K205" s="145"/>
      <c r="L205" s="133"/>
      <c r="M205" s="133"/>
    </row>
    <row r="206" spans="1:13" ht="12.75" customHeight="1">
      <c r="A206" s="125">
        <v>4</v>
      </c>
      <c r="B206" s="126" t="s">
        <v>45</v>
      </c>
      <c r="C206" s="146">
        <f>E206</f>
        <v>0</v>
      </c>
      <c r="D206" s="146"/>
      <c r="E206" s="146">
        <f>E207</f>
        <v>0</v>
      </c>
      <c r="F206" s="147"/>
      <c r="G206" s="146"/>
      <c r="H206" s="147"/>
      <c r="I206" s="146"/>
      <c r="J206" s="147"/>
      <c r="K206" s="147"/>
      <c r="L206" s="146">
        <f>C206</f>
        <v>0</v>
      </c>
      <c r="M206" s="146">
        <f>L206</f>
        <v>0</v>
      </c>
    </row>
    <row r="207" spans="1:13" ht="12.75" customHeight="1">
      <c r="A207" s="129">
        <v>42</v>
      </c>
      <c r="B207" s="130" t="s">
        <v>116</v>
      </c>
      <c r="C207" s="148">
        <f>E207</f>
        <v>0</v>
      </c>
      <c r="D207" s="148"/>
      <c r="E207" s="148">
        <f>E208</f>
        <v>0</v>
      </c>
      <c r="F207" s="148"/>
      <c r="G207" s="148"/>
      <c r="H207" s="148"/>
      <c r="I207" s="148"/>
      <c r="J207" s="148"/>
      <c r="K207" s="148"/>
      <c r="L207" s="131">
        <f>C207</f>
        <v>0</v>
      </c>
      <c r="M207" s="131">
        <f>L207</f>
        <v>0</v>
      </c>
    </row>
    <row r="208" spans="1:13" ht="12.75">
      <c r="A208" s="152">
        <v>421</v>
      </c>
      <c r="B208" s="154" t="s">
        <v>128</v>
      </c>
      <c r="C208" s="153">
        <f>E208</f>
        <v>0</v>
      </c>
      <c r="D208" s="153"/>
      <c r="E208" s="153">
        <f>E209</f>
        <v>0</v>
      </c>
      <c r="F208" s="153"/>
      <c r="G208" s="153"/>
      <c r="H208" s="153"/>
      <c r="I208" s="153"/>
      <c r="J208" s="153"/>
      <c r="K208" s="153"/>
      <c r="L208" s="128">
        <f>C208</f>
        <v>0</v>
      </c>
      <c r="M208" s="128">
        <f>L208</f>
        <v>0</v>
      </c>
    </row>
    <row r="209" spans="1:13" ht="12.75">
      <c r="A209" s="108">
        <v>4212</v>
      </c>
      <c r="B209" s="109" t="s">
        <v>129</v>
      </c>
      <c r="C209" s="165">
        <f>E209</f>
        <v>0</v>
      </c>
      <c r="D209" s="165"/>
      <c r="E209" s="165"/>
      <c r="F209" s="165"/>
      <c r="G209" s="165"/>
      <c r="H209" s="165"/>
      <c r="I209" s="165"/>
      <c r="J209" s="165"/>
      <c r="K209" s="165"/>
      <c r="L209" s="163">
        <f>C209</f>
        <v>0</v>
      </c>
      <c r="M209" s="163">
        <v>0</v>
      </c>
    </row>
    <row r="210" spans="1:13" ht="12.75">
      <c r="A210" s="108"/>
      <c r="B210" s="109"/>
      <c r="C210" s="165"/>
      <c r="D210" s="165"/>
      <c r="E210" s="165"/>
      <c r="F210" s="165"/>
      <c r="G210" s="165"/>
      <c r="H210" s="165"/>
      <c r="I210" s="165"/>
      <c r="J210" s="165"/>
      <c r="K210" s="165"/>
      <c r="L210" s="163"/>
      <c r="M210" s="163"/>
    </row>
    <row r="211" spans="1:13" ht="12.75">
      <c r="A211" s="92"/>
      <c r="B211" s="95"/>
      <c r="C211" s="117"/>
      <c r="D211" s="118"/>
      <c r="E211" s="117"/>
      <c r="F211" s="117"/>
      <c r="G211" s="117"/>
      <c r="H211" s="117"/>
      <c r="I211" s="117"/>
      <c r="J211" s="117"/>
      <c r="K211" s="117"/>
      <c r="L211" s="118"/>
      <c r="M211" s="118"/>
    </row>
    <row r="212" spans="1:13" ht="12.75">
      <c r="A212" s="92"/>
      <c r="B212" s="95"/>
      <c r="C212" s="117"/>
      <c r="D212" s="118"/>
      <c r="E212" s="117"/>
      <c r="F212" s="117"/>
      <c r="G212" s="117"/>
      <c r="H212" s="117"/>
      <c r="I212" s="117"/>
      <c r="J212" s="117"/>
      <c r="K212" s="117"/>
      <c r="L212" s="118"/>
      <c r="M212" s="118"/>
    </row>
    <row r="213" spans="1:13" ht="12.75">
      <c r="A213" s="92"/>
      <c r="B213" s="95"/>
      <c r="C213" s="117"/>
      <c r="D213" s="118"/>
      <c r="E213" s="117"/>
      <c r="F213" s="117"/>
      <c r="G213" s="117"/>
      <c r="H213" s="117"/>
      <c r="I213" s="117"/>
      <c r="J213" s="117"/>
      <c r="K213" s="117"/>
      <c r="L213" s="118"/>
      <c r="M213" s="118"/>
    </row>
    <row r="214" spans="1:13" ht="12.75">
      <c r="A214" s="92"/>
      <c r="B214" s="95"/>
      <c r="C214" s="117"/>
      <c r="D214" s="118"/>
      <c r="E214" s="117"/>
      <c r="F214" s="117"/>
      <c r="G214" s="117"/>
      <c r="H214" s="117"/>
      <c r="I214" s="117"/>
      <c r="J214" s="117"/>
      <c r="K214" s="117"/>
      <c r="L214" s="118"/>
      <c r="M214" s="118"/>
    </row>
    <row r="215" spans="1:13" ht="12.75">
      <c r="A215" s="92"/>
      <c r="B215" s="95"/>
      <c r="C215" s="117"/>
      <c r="D215" s="118"/>
      <c r="E215" s="117"/>
      <c r="F215" s="117"/>
      <c r="G215" s="117"/>
      <c r="H215" s="117"/>
      <c r="I215" s="117"/>
      <c r="J215" s="117"/>
      <c r="K215" s="117"/>
      <c r="L215" s="118"/>
      <c r="M215" s="118"/>
    </row>
    <row r="216" spans="1:13" ht="12.75">
      <c r="A216" s="92"/>
      <c r="B216" s="95"/>
      <c r="C216" s="117"/>
      <c r="D216" s="118"/>
      <c r="E216" s="117"/>
      <c r="F216" s="117"/>
      <c r="G216" s="117"/>
      <c r="H216" s="117"/>
      <c r="I216" s="117"/>
      <c r="J216" s="117"/>
      <c r="K216" s="117"/>
      <c r="L216" s="118"/>
      <c r="M216" s="118"/>
    </row>
    <row r="217" spans="1:13" ht="12.75">
      <c r="A217" s="92"/>
      <c r="B217" s="95"/>
      <c r="C217" s="117"/>
      <c r="D217" s="118"/>
      <c r="E217" s="117"/>
      <c r="F217" s="117"/>
      <c r="G217" s="117"/>
      <c r="H217" s="117"/>
      <c r="I217" s="117"/>
      <c r="J217" s="117"/>
      <c r="K217" s="117"/>
      <c r="L217" s="118"/>
      <c r="M217" s="118"/>
    </row>
    <row r="218" spans="1:13" ht="12.75">
      <c r="A218" s="92"/>
      <c r="B218" s="95"/>
      <c r="C218" s="117"/>
      <c r="D218" s="118"/>
      <c r="E218" s="117"/>
      <c r="F218" s="117"/>
      <c r="G218" s="117"/>
      <c r="H218" s="117"/>
      <c r="I218" s="117"/>
      <c r="J218" s="117"/>
      <c r="K218" s="117"/>
      <c r="L218" s="118"/>
      <c r="M218" s="118"/>
    </row>
    <row r="219" spans="1:13" ht="12.75">
      <c r="A219" s="92"/>
      <c r="B219" s="95"/>
      <c r="C219" s="117"/>
      <c r="D219" s="118"/>
      <c r="E219" s="117"/>
      <c r="F219" s="117"/>
      <c r="G219" s="117"/>
      <c r="H219" s="117"/>
      <c r="I219" s="117"/>
      <c r="J219" s="117"/>
      <c r="K219" s="117"/>
      <c r="L219" s="118"/>
      <c r="M219" s="118"/>
    </row>
    <row r="220" spans="1:13" ht="12.75">
      <c r="A220" s="92"/>
      <c r="B220" s="95"/>
      <c r="C220" s="117"/>
      <c r="D220" s="118"/>
      <c r="E220" s="117"/>
      <c r="F220" s="117"/>
      <c r="G220" s="117"/>
      <c r="H220" s="117"/>
      <c r="I220" s="117"/>
      <c r="J220" s="117"/>
      <c r="K220" s="117"/>
      <c r="L220" s="118"/>
      <c r="M220" s="118"/>
    </row>
    <row r="221" spans="1:13" ht="12.75">
      <c r="A221" s="92"/>
      <c r="B221" s="95"/>
      <c r="C221" s="117"/>
      <c r="D221" s="118"/>
      <c r="E221" s="117"/>
      <c r="F221" s="117"/>
      <c r="G221" s="117"/>
      <c r="H221" s="117"/>
      <c r="I221" s="117"/>
      <c r="J221" s="117"/>
      <c r="K221" s="117"/>
      <c r="L221" s="118"/>
      <c r="M221" s="118"/>
    </row>
    <row r="222" spans="1:13" ht="12.75">
      <c r="A222" s="92"/>
      <c r="B222" s="95"/>
      <c r="C222" s="117"/>
      <c r="D222" s="118"/>
      <c r="E222" s="117"/>
      <c r="F222" s="117"/>
      <c r="G222" s="117"/>
      <c r="H222" s="117"/>
      <c r="I222" s="117"/>
      <c r="J222" s="117"/>
      <c r="K222" s="117"/>
      <c r="L222" s="118"/>
      <c r="M222" s="118"/>
    </row>
    <row r="223" spans="1:13" ht="12.75">
      <c r="A223" s="92"/>
      <c r="B223" s="95"/>
      <c r="C223" s="117"/>
      <c r="D223" s="118"/>
      <c r="E223" s="117"/>
      <c r="F223" s="117"/>
      <c r="G223" s="117"/>
      <c r="H223" s="117"/>
      <c r="I223" s="117"/>
      <c r="J223" s="117"/>
      <c r="K223" s="117"/>
      <c r="L223" s="118"/>
      <c r="M223" s="118"/>
    </row>
    <row r="224" spans="1:13" ht="12.75">
      <c r="A224" s="92"/>
      <c r="B224" s="95"/>
      <c r="C224" s="117"/>
      <c r="D224" s="118"/>
      <c r="E224" s="117"/>
      <c r="F224" s="117"/>
      <c r="G224" s="117"/>
      <c r="H224" s="117"/>
      <c r="I224" s="117"/>
      <c r="J224" s="117"/>
      <c r="K224" s="117"/>
      <c r="L224" s="118"/>
      <c r="M224" s="118"/>
    </row>
    <row r="225" spans="1:13" ht="12.75">
      <c r="A225" s="92"/>
      <c r="B225" s="229" t="s">
        <v>102</v>
      </c>
      <c r="C225" s="230"/>
      <c r="D225" s="230"/>
      <c r="E225" s="177"/>
      <c r="F225" s="117"/>
      <c r="G225" s="117"/>
      <c r="H225" s="117"/>
      <c r="I225" s="117"/>
      <c r="J225" s="117"/>
      <c r="K225" s="117"/>
      <c r="L225" s="118"/>
      <c r="M225" s="118"/>
    </row>
    <row r="226" spans="1:13" ht="12.75">
      <c r="A226" s="92"/>
      <c r="B226" s="223" t="s">
        <v>131</v>
      </c>
      <c r="C226" s="224"/>
      <c r="D226" s="224"/>
      <c r="E226"/>
      <c r="F226" s="117"/>
      <c r="G226" s="117"/>
      <c r="H226" s="117"/>
      <c r="I226" s="117"/>
      <c r="J226" s="117"/>
      <c r="K226" s="117"/>
      <c r="L226" s="118"/>
      <c r="M226" s="118"/>
    </row>
    <row r="227" spans="1:13" ht="12.75">
      <c r="A227" s="92"/>
      <c r="B227" s="95"/>
      <c r="C227" s="117"/>
      <c r="D227" s="118"/>
      <c r="E227" s="117"/>
      <c r="F227" s="117"/>
      <c r="G227" s="117"/>
      <c r="H227" s="117"/>
      <c r="I227" s="117"/>
      <c r="J227" s="117"/>
      <c r="K227" s="117"/>
      <c r="L227" s="118"/>
      <c r="M227" s="118"/>
    </row>
    <row r="228" spans="1:13" ht="12.75">
      <c r="A228" s="139" t="s">
        <v>123</v>
      </c>
      <c r="B228" s="132" t="s">
        <v>124</v>
      </c>
      <c r="C228" s="145"/>
      <c r="D228" s="145"/>
      <c r="E228" s="145"/>
      <c r="F228" s="145"/>
      <c r="G228" s="145"/>
      <c r="H228" s="145"/>
      <c r="I228" s="145"/>
      <c r="J228" s="145"/>
      <c r="K228" s="145"/>
      <c r="L228" s="133"/>
      <c r="M228" s="133"/>
    </row>
    <row r="229" spans="1:13" ht="25.5">
      <c r="A229" s="125">
        <v>4</v>
      </c>
      <c r="B229" s="126" t="s">
        <v>45</v>
      </c>
      <c r="C229" s="146">
        <f>C230</f>
        <v>298476</v>
      </c>
      <c r="D229" s="146"/>
      <c r="E229" s="146">
        <f>E230</f>
        <v>210000</v>
      </c>
      <c r="F229" s="146">
        <f>F230</f>
        <v>36920</v>
      </c>
      <c r="G229" s="146">
        <f>G230</f>
        <v>15610</v>
      </c>
      <c r="H229" s="146">
        <f>H230</f>
        <v>22765</v>
      </c>
      <c r="I229" s="146">
        <f>I230</f>
        <v>13181</v>
      </c>
      <c r="J229" s="147"/>
      <c r="K229" s="147"/>
      <c r="L229" s="146">
        <f>L230</f>
        <v>298476</v>
      </c>
      <c r="M229" s="146">
        <f>M230</f>
        <v>298476</v>
      </c>
    </row>
    <row r="230" spans="1:13" ht="25.5">
      <c r="A230" s="129">
        <v>42</v>
      </c>
      <c r="B230" s="130" t="s">
        <v>116</v>
      </c>
      <c r="C230" s="148">
        <f>C231+C236</f>
        <v>298476</v>
      </c>
      <c r="D230" s="148"/>
      <c r="E230" s="148">
        <f>E231</f>
        <v>210000</v>
      </c>
      <c r="F230" s="148">
        <f>F231+F236</f>
        <v>36920</v>
      </c>
      <c r="G230" s="148">
        <f>G231+G236</f>
        <v>15610</v>
      </c>
      <c r="H230" s="148">
        <f>H231+H236</f>
        <v>22765</v>
      </c>
      <c r="I230" s="148">
        <f>I231+I236</f>
        <v>13181</v>
      </c>
      <c r="J230" s="148"/>
      <c r="K230" s="148"/>
      <c r="L230" s="131">
        <f aca="true" t="shared" si="16" ref="L230:L237">C230</f>
        <v>298476</v>
      </c>
      <c r="M230" s="131">
        <f aca="true" t="shared" si="17" ref="M230:M244">L230</f>
        <v>298476</v>
      </c>
    </row>
    <row r="231" spans="1:13" ht="12.75">
      <c r="A231" s="152">
        <v>422</v>
      </c>
      <c r="B231" s="154" t="s">
        <v>44</v>
      </c>
      <c r="C231" s="153">
        <f>SUM(C232:C235)</f>
        <v>286211</v>
      </c>
      <c r="D231" s="153"/>
      <c r="E231" s="153">
        <v>210000</v>
      </c>
      <c r="F231" s="153">
        <f>SUM(F232:F235)</f>
        <v>34420</v>
      </c>
      <c r="G231" s="153">
        <f>G235</f>
        <v>13110</v>
      </c>
      <c r="H231" s="153">
        <f>H232+H233+H234+H235</f>
        <v>16500</v>
      </c>
      <c r="I231" s="153">
        <f>SUM(I232:I235)</f>
        <v>12181</v>
      </c>
      <c r="J231" s="153"/>
      <c r="K231" s="153"/>
      <c r="L231" s="128">
        <f t="shared" si="16"/>
        <v>286211</v>
      </c>
      <c r="M231" s="128">
        <f t="shared" si="17"/>
        <v>286211</v>
      </c>
    </row>
    <row r="232" spans="1:13" ht="12.75">
      <c r="A232" s="108">
        <v>4221</v>
      </c>
      <c r="B232" s="109" t="s">
        <v>117</v>
      </c>
      <c r="C232" s="165">
        <f aca="true" t="shared" si="18" ref="C232:C237">D232+E232+F232+G232+H232+I232</f>
        <v>246181</v>
      </c>
      <c r="D232" s="165"/>
      <c r="E232" s="165">
        <v>210000</v>
      </c>
      <c r="F232" s="165">
        <v>12500</v>
      </c>
      <c r="G232" s="165"/>
      <c r="H232" s="165">
        <v>16500</v>
      </c>
      <c r="I232" s="165">
        <v>7181</v>
      </c>
      <c r="J232" s="165"/>
      <c r="K232" s="165"/>
      <c r="L232" s="163">
        <f t="shared" si="16"/>
        <v>246181</v>
      </c>
      <c r="M232" s="163">
        <f t="shared" si="17"/>
        <v>246181</v>
      </c>
    </row>
    <row r="233" spans="1:13" ht="12.75" customHeight="1">
      <c r="A233" s="108">
        <v>4222</v>
      </c>
      <c r="B233" s="109" t="s">
        <v>121</v>
      </c>
      <c r="C233" s="165">
        <f t="shared" si="18"/>
        <v>14600</v>
      </c>
      <c r="D233" s="165"/>
      <c r="E233" s="165"/>
      <c r="F233" s="165">
        <v>14600</v>
      </c>
      <c r="G233" s="165"/>
      <c r="H233" s="165"/>
      <c r="I233" s="165"/>
      <c r="J233" s="165"/>
      <c r="K233" s="165"/>
      <c r="L233" s="163">
        <f t="shared" si="16"/>
        <v>14600</v>
      </c>
      <c r="M233" s="163">
        <f t="shared" si="17"/>
        <v>14600</v>
      </c>
    </row>
    <row r="234" spans="1:13" ht="12.75" customHeight="1">
      <c r="A234" s="108">
        <v>4226</v>
      </c>
      <c r="B234" s="109" t="s">
        <v>122</v>
      </c>
      <c r="C234" s="165">
        <f t="shared" si="18"/>
        <v>0</v>
      </c>
      <c r="D234" s="165"/>
      <c r="E234" s="165"/>
      <c r="F234" s="165"/>
      <c r="G234" s="165"/>
      <c r="H234" s="165"/>
      <c r="I234" s="165"/>
      <c r="J234" s="165"/>
      <c r="K234" s="165"/>
      <c r="L234" s="163">
        <f t="shared" si="16"/>
        <v>0</v>
      </c>
      <c r="M234" s="163">
        <f t="shared" si="17"/>
        <v>0</v>
      </c>
    </row>
    <row r="235" spans="1:13" ht="12.75">
      <c r="A235" s="108">
        <v>4227</v>
      </c>
      <c r="B235" s="109" t="s">
        <v>118</v>
      </c>
      <c r="C235" s="165">
        <f t="shared" si="18"/>
        <v>25430</v>
      </c>
      <c r="D235" s="165"/>
      <c r="E235" s="165"/>
      <c r="F235" s="165">
        <v>7320</v>
      </c>
      <c r="G235" s="165">
        <v>13110</v>
      </c>
      <c r="H235" s="165"/>
      <c r="I235" s="165">
        <v>5000</v>
      </c>
      <c r="J235" s="165"/>
      <c r="K235" s="165"/>
      <c r="L235" s="163">
        <f t="shared" si="16"/>
        <v>25430</v>
      </c>
      <c r="M235" s="163">
        <f t="shared" si="17"/>
        <v>25430</v>
      </c>
    </row>
    <row r="236" spans="1:13" ht="25.5">
      <c r="A236" s="152">
        <v>424</v>
      </c>
      <c r="B236" s="110" t="s">
        <v>47</v>
      </c>
      <c r="C236" s="153">
        <f t="shared" si="18"/>
        <v>12265</v>
      </c>
      <c r="D236" s="153"/>
      <c r="E236" s="153"/>
      <c r="F236" s="153">
        <f>F237</f>
        <v>2500</v>
      </c>
      <c r="G236" s="153">
        <f>G237</f>
        <v>2500</v>
      </c>
      <c r="H236" s="153">
        <f>H237</f>
        <v>6265</v>
      </c>
      <c r="I236" s="153">
        <f>I237</f>
        <v>1000</v>
      </c>
      <c r="J236" s="153"/>
      <c r="K236" s="153"/>
      <c r="L236" s="128">
        <f t="shared" si="16"/>
        <v>12265</v>
      </c>
      <c r="M236" s="128">
        <f t="shared" si="17"/>
        <v>12265</v>
      </c>
    </row>
    <row r="237" spans="1:13" ht="12.75">
      <c r="A237" s="114">
        <v>4241</v>
      </c>
      <c r="B237" s="134" t="s">
        <v>73</v>
      </c>
      <c r="C237" s="115">
        <f t="shared" si="18"/>
        <v>12265</v>
      </c>
      <c r="D237" s="115"/>
      <c r="E237" s="115"/>
      <c r="F237" s="115">
        <v>2500</v>
      </c>
      <c r="G237" s="115">
        <v>2500</v>
      </c>
      <c r="H237" s="115">
        <v>6265</v>
      </c>
      <c r="I237" s="115">
        <v>1000</v>
      </c>
      <c r="J237" s="115"/>
      <c r="K237" s="115"/>
      <c r="L237" s="116">
        <f t="shared" si="16"/>
        <v>12265</v>
      </c>
      <c r="M237" s="116">
        <f t="shared" si="17"/>
        <v>12265</v>
      </c>
    </row>
    <row r="238" spans="1:13" ht="12.75">
      <c r="A238" s="119"/>
      <c r="B238" s="155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95"/>
    </row>
    <row r="239" spans="1:13" ht="12.75">
      <c r="A239" s="119"/>
      <c r="B239" s="155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</row>
    <row r="240" spans="1:13" ht="25.5">
      <c r="A240" s="92"/>
      <c r="B240" s="14" t="s">
        <v>130</v>
      </c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</row>
    <row r="241" spans="1:13" ht="12.75">
      <c r="A241" s="139" t="s">
        <v>134</v>
      </c>
      <c r="B241" s="132" t="s">
        <v>135</v>
      </c>
      <c r="C241" s="145"/>
      <c r="D241" s="145"/>
      <c r="E241" s="145"/>
      <c r="F241" s="145"/>
      <c r="G241" s="145"/>
      <c r="H241" s="145"/>
      <c r="I241" s="145"/>
      <c r="J241" s="145"/>
      <c r="K241" s="145"/>
      <c r="L241" s="133"/>
      <c r="M241" s="133"/>
    </row>
    <row r="242" spans="1:13" ht="25.5">
      <c r="A242" s="172">
        <v>45</v>
      </c>
      <c r="B242" s="173" t="s">
        <v>79</v>
      </c>
      <c r="C242" s="174">
        <f>E242</f>
        <v>20000</v>
      </c>
      <c r="D242" s="174"/>
      <c r="E242" s="174">
        <f>E243</f>
        <v>20000</v>
      </c>
      <c r="F242" s="174"/>
      <c r="G242" s="174"/>
      <c r="H242" s="174"/>
      <c r="I242" s="174"/>
      <c r="J242" s="174"/>
      <c r="K242" s="174"/>
      <c r="L242" s="196">
        <f>C242</f>
        <v>20000</v>
      </c>
      <c r="M242" s="196">
        <f t="shared" si="17"/>
        <v>20000</v>
      </c>
    </row>
    <row r="243" spans="1:13" ht="12.75">
      <c r="A243" s="152">
        <v>451</v>
      </c>
      <c r="B243" s="154" t="s">
        <v>80</v>
      </c>
      <c r="C243" s="153">
        <f>E243</f>
        <v>20000</v>
      </c>
      <c r="D243" s="153"/>
      <c r="E243" s="153">
        <f>E244</f>
        <v>20000</v>
      </c>
      <c r="F243" s="153"/>
      <c r="G243" s="153"/>
      <c r="H243" s="153"/>
      <c r="I243" s="153"/>
      <c r="J243" s="153"/>
      <c r="K243" s="153"/>
      <c r="L243" s="128">
        <f>C243</f>
        <v>20000</v>
      </c>
      <c r="M243" s="128">
        <f t="shared" si="17"/>
        <v>20000</v>
      </c>
    </row>
    <row r="244" spans="1:13" ht="12.75" customHeight="1">
      <c r="A244" s="108">
        <v>4511</v>
      </c>
      <c r="B244" s="151" t="s">
        <v>80</v>
      </c>
      <c r="C244" s="112">
        <f>E244</f>
        <v>20000</v>
      </c>
      <c r="D244" s="112"/>
      <c r="E244" s="112">
        <v>20000</v>
      </c>
      <c r="F244" s="112"/>
      <c r="G244" s="112"/>
      <c r="H244" s="112"/>
      <c r="I244" s="112"/>
      <c r="J244" s="112"/>
      <c r="K244" s="112"/>
      <c r="L244" s="111">
        <f>C244</f>
        <v>20000</v>
      </c>
      <c r="M244" s="111">
        <f t="shared" si="17"/>
        <v>20000</v>
      </c>
    </row>
    <row r="245" spans="1:13" ht="12.75" customHeight="1">
      <c r="A245" s="152">
        <v>452</v>
      </c>
      <c r="B245" s="110" t="s">
        <v>81</v>
      </c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  <c r="M245" s="153"/>
    </row>
    <row r="246" spans="1:13" ht="12.75">
      <c r="A246" s="108">
        <v>4521</v>
      </c>
      <c r="B246" s="109" t="s">
        <v>81</v>
      </c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</row>
    <row r="247" spans="1:13" ht="12.75">
      <c r="A247" s="92"/>
      <c r="B247" s="14"/>
      <c r="C247" s="117"/>
      <c r="D247" s="117"/>
      <c r="E247" s="117"/>
      <c r="F247" s="117"/>
      <c r="G247" s="117"/>
      <c r="H247" s="117"/>
      <c r="I247" s="117"/>
      <c r="J247" s="117"/>
      <c r="K247" s="117"/>
      <c r="L247" s="118"/>
      <c r="M247" s="118"/>
    </row>
    <row r="248" spans="1:13" ht="12.75">
      <c r="A248" s="92"/>
      <c r="B248" s="14"/>
      <c r="C248" s="117"/>
      <c r="D248" s="117"/>
      <c r="E248" s="117"/>
      <c r="F248" s="117"/>
      <c r="G248" s="117"/>
      <c r="H248" s="117"/>
      <c r="I248" s="117"/>
      <c r="J248" s="117"/>
      <c r="K248" s="117"/>
      <c r="L248" s="118"/>
      <c r="M248" s="118"/>
    </row>
    <row r="249" spans="1:13" ht="12.75">
      <c r="A249" s="92"/>
      <c r="B249" s="229" t="s">
        <v>132</v>
      </c>
      <c r="C249" s="230"/>
      <c r="D249" s="230"/>
      <c r="E249" s="230"/>
      <c r="F249" s="230"/>
      <c r="G249" s="230"/>
      <c r="H249" s="230"/>
      <c r="I249" s="230"/>
      <c r="J249" s="230"/>
      <c r="K249" s="230"/>
      <c r="L249" s="230"/>
      <c r="M249" s="230"/>
    </row>
    <row r="250" spans="1:13" ht="25.5">
      <c r="A250" s="92"/>
      <c r="B250" s="14" t="s">
        <v>130</v>
      </c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</row>
    <row r="251" spans="1:13" ht="12.75">
      <c r="A251" s="139" t="s">
        <v>134</v>
      </c>
      <c r="B251" s="132" t="s">
        <v>135</v>
      </c>
      <c r="C251" s="145"/>
      <c r="D251" s="145"/>
      <c r="E251" s="145"/>
      <c r="F251" s="145"/>
      <c r="G251" s="145"/>
      <c r="H251" s="145"/>
      <c r="I251" s="145"/>
      <c r="J251" s="145"/>
      <c r="K251" s="145"/>
      <c r="L251" s="133"/>
      <c r="M251" s="133"/>
    </row>
    <row r="252" spans="1:13" ht="12.75">
      <c r="A252" s="172">
        <v>32</v>
      </c>
      <c r="B252" s="173" t="s">
        <v>37</v>
      </c>
      <c r="C252" s="174">
        <f>E252</f>
        <v>50000</v>
      </c>
      <c r="D252" s="174"/>
      <c r="E252" s="174">
        <f>E253</f>
        <v>50000</v>
      </c>
      <c r="F252" s="174"/>
      <c r="G252" s="174"/>
      <c r="H252" s="174"/>
      <c r="I252" s="174"/>
      <c r="J252" s="174"/>
      <c r="K252" s="174"/>
      <c r="L252" s="196">
        <f>C252</f>
        <v>50000</v>
      </c>
      <c r="M252" s="196">
        <f>L252</f>
        <v>50000</v>
      </c>
    </row>
    <row r="253" spans="1:13" ht="12.75">
      <c r="A253" s="152">
        <v>323</v>
      </c>
      <c r="B253" s="154" t="s">
        <v>40</v>
      </c>
      <c r="C253" s="153">
        <f>E253</f>
        <v>50000</v>
      </c>
      <c r="D253" s="153"/>
      <c r="E253" s="153">
        <f>E254</f>
        <v>50000</v>
      </c>
      <c r="F253" s="153"/>
      <c r="G253" s="153"/>
      <c r="H253" s="153"/>
      <c r="I253" s="153"/>
      <c r="J253" s="153"/>
      <c r="K253" s="153"/>
      <c r="L253" s="128">
        <f>C253</f>
        <v>50000</v>
      </c>
      <c r="M253" s="128">
        <f>L253</f>
        <v>50000</v>
      </c>
    </row>
    <row r="254" spans="1:13" ht="12.75" customHeight="1">
      <c r="A254" s="108">
        <v>3232</v>
      </c>
      <c r="B254" s="151" t="s">
        <v>133</v>
      </c>
      <c r="C254" s="112">
        <f>E254</f>
        <v>50000</v>
      </c>
      <c r="D254" s="112"/>
      <c r="E254" s="112">
        <v>50000</v>
      </c>
      <c r="F254" s="112"/>
      <c r="G254" s="112"/>
      <c r="H254" s="112"/>
      <c r="I254" s="112"/>
      <c r="J254" s="112"/>
      <c r="K254" s="112"/>
      <c r="L254" s="111">
        <f>C254</f>
        <v>50000</v>
      </c>
      <c r="M254" s="111">
        <f>L254</f>
        <v>50000</v>
      </c>
    </row>
    <row r="255" spans="1:13" ht="12.75" customHeight="1">
      <c r="A255" s="108"/>
      <c r="B255" s="109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</row>
    <row r="256" spans="1:13" ht="12.75">
      <c r="A256" s="92"/>
      <c r="B256" s="14"/>
      <c r="C256" s="117"/>
      <c r="D256" s="117"/>
      <c r="E256" s="117"/>
      <c r="F256" s="117"/>
      <c r="G256" s="117"/>
      <c r="H256" s="117"/>
      <c r="I256" s="117"/>
      <c r="J256" s="117"/>
      <c r="K256" s="117"/>
      <c r="L256" s="118"/>
      <c r="M256" s="118"/>
    </row>
    <row r="257" spans="1:13" ht="12.75">
      <c r="A257" s="92"/>
      <c r="B257" s="14"/>
      <c r="C257" s="117"/>
      <c r="D257" s="117"/>
      <c r="E257" s="117"/>
      <c r="F257" s="117"/>
      <c r="G257" s="117"/>
      <c r="H257" s="117"/>
      <c r="I257" s="117"/>
      <c r="J257" s="117"/>
      <c r="K257" s="117"/>
      <c r="L257" s="118"/>
      <c r="M257" s="118"/>
    </row>
    <row r="258" spans="1:13" ht="12.75">
      <c r="A258" s="136"/>
      <c r="B258" s="142" t="s">
        <v>74</v>
      </c>
      <c r="C258" s="149">
        <f>C127+C148+C174+C194+C229+C242+C252</f>
        <v>11258975.42</v>
      </c>
      <c r="D258" s="137">
        <f>D127+D229</f>
        <v>8977394</v>
      </c>
      <c r="E258" s="137">
        <f>E229+E127+E148+E252+E242+E206+E194+E174</f>
        <v>1078924.42</v>
      </c>
      <c r="F258" s="137">
        <f>F43+F229</f>
        <v>77500</v>
      </c>
      <c r="G258" s="137">
        <f>G127+G148+G174+G194+G229</f>
        <v>802247</v>
      </c>
      <c r="H258" s="137">
        <f>H127+H229</f>
        <v>234909</v>
      </c>
      <c r="I258" s="137">
        <f>I127+I229+I43</f>
        <v>88001</v>
      </c>
      <c r="J258" s="137">
        <f>J127+J229</f>
        <v>0</v>
      </c>
      <c r="K258" s="137">
        <f>K127+K229</f>
        <v>0</v>
      </c>
      <c r="L258" s="137">
        <f>L127+L148+L174+L194+L206+L229+L242+L252</f>
        <v>11276135.42</v>
      </c>
      <c r="M258" s="137">
        <f>L258</f>
        <v>11276135.42</v>
      </c>
    </row>
    <row r="259" spans="1:13" ht="12.75">
      <c r="A259" s="92"/>
      <c r="B259" s="14"/>
      <c r="C259" s="117"/>
      <c r="D259" s="117"/>
      <c r="E259" s="117"/>
      <c r="F259" s="117"/>
      <c r="G259" s="117"/>
      <c r="H259" s="117"/>
      <c r="I259" s="117"/>
      <c r="J259" s="117"/>
      <c r="K259" s="117"/>
      <c r="L259" s="118"/>
      <c r="M259" s="118"/>
    </row>
    <row r="260" spans="1:13" ht="12.75">
      <c r="A260" s="92"/>
      <c r="B260" s="223" t="s">
        <v>136</v>
      </c>
      <c r="C260" s="224"/>
      <c r="D260" s="224"/>
      <c r="E260" s="224"/>
      <c r="F260" s="224"/>
      <c r="G260" s="224"/>
      <c r="H260" s="224"/>
      <c r="I260" s="224"/>
      <c r="J260" s="224"/>
      <c r="K260" s="224"/>
      <c r="L260" s="224"/>
      <c r="M260" s="224"/>
    </row>
    <row r="261" spans="1:13" ht="12.75">
      <c r="A261" s="92"/>
      <c r="B261" s="223" t="s">
        <v>115</v>
      </c>
      <c r="C261" s="224"/>
      <c r="D261" s="224"/>
      <c r="E261" s="224"/>
      <c r="F261" s="224"/>
      <c r="G261" s="224"/>
      <c r="H261" s="224"/>
      <c r="I261" s="224"/>
      <c r="J261" s="224"/>
      <c r="K261" s="224"/>
      <c r="L261" s="224"/>
      <c r="M261" s="224"/>
    </row>
    <row r="262" spans="1:13" ht="12.75">
      <c r="A262" s="92"/>
      <c r="B262" s="14"/>
      <c r="C262" s="117"/>
      <c r="D262" s="117"/>
      <c r="E262" s="117"/>
      <c r="F262" s="117"/>
      <c r="G262" s="117"/>
      <c r="H262" s="117"/>
      <c r="I262" s="117"/>
      <c r="J262" s="117"/>
      <c r="K262" s="117"/>
      <c r="L262" s="234" t="s">
        <v>182</v>
      </c>
      <c r="M262" s="235"/>
    </row>
    <row r="263" spans="1:13" ht="12.75">
      <c r="A263" s="92"/>
      <c r="B263" s="14" t="s">
        <v>184</v>
      </c>
      <c r="C263" s="117"/>
      <c r="D263" s="117"/>
      <c r="E263" s="117"/>
      <c r="F263" s="117"/>
      <c r="G263" s="117"/>
      <c r="H263" s="117"/>
      <c r="I263" s="117"/>
      <c r="J263" s="117"/>
      <c r="K263" s="117"/>
      <c r="L263" s="234" t="s">
        <v>139</v>
      </c>
      <c r="M263" s="235"/>
    </row>
    <row r="264" spans="1:13" ht="12.75">
      <c r="A264" s="92"/>
      <c r="B264" s="14"/>
      <c r="C264" s="117"/>
      <c r="D264" s="117"/>
      <c r="E264" s="117"/>
      <c r="F264" s="117"/>
      <c r="G264" s="117"/>
      <c r="H264" s="117"/>
      <c r="I264" s="117"/>
      <c r="J264" s="117"/>
      <c r="K264" s="117"/>
      <c r="L264" s="118"/>
      <c r="M264" s="118"/>
    </row>
    <row r="265" spans="1:13" ht="12.75">
      <c r="A265" s="92"/>
      <c r="B265" s="14"/>
      <c r="C265" s="117"/>
      <c r="D265" s="117"/>
      <c r="E265" s="117"/>
      <c r="F265" s="117"/>
      <c r="G265" s="117"/>
      <c r="H265" s="117"/>
      <c r="I265" s="117"/>
      <c r="J265" s="117"/>
      <c r="K265" s="117"/>
      <c r="L265" s="234" t="s">
        <v>185</v>
      </c>
      <c r="M265" s="235"/>
    </row>
    <row r="266" spans="1:14" ht="12.75">
      <c r="A266" s="92"/>
      <c r="B266" s="14"/>
      <c r="C266" s="117"/>
      <c r="D266" s="117"/>
      <c r="E266" s="117"/>
      <c r="F266" s="117"/>
      <c r="G266" s="117"/>
      <c r="H266" s="117"/>
      <c r="I266" s="117"/>
      <c r="J266" s="117"/>
      <c r="K266" s="117"/>
      <c r="L266" s="234" t="s">
        <v>173</v>
      </c>
      <c r="M266" s="235"/>
      <c r="N266"/>
    </row>
    <row r="267" spans="1:13" ht="12.75">
      <c r="A267" s="93"/>
      <c r="B267" s="107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</row>
    <row r="268" spans="1:13" ht="12.75">
      <c r="A268" s="103"/>
      <c r="B268" s="231"/>
      <c r="C268" s="224"/>
      <c r="D268"/>
      <c r="E268" s="11"/>
      <c r="F268" s="11"/>
      <c r="G268" s="11"/>
      <c r="H268" s="11"/>
      <c r="I268" s="11"/>
      <c r="J268" s="11"/>
      <c r="K268" s="11"/>
      <c r="L268" s="11"/>
      <c r="M268" s="11"/>
    </row>
    <row r="269" spans="1:13" ht="12.75">
      <c r="A269" s="93"/>
      <c r="B269" s="95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</row>
    <row r="270" spans="1:13" ht="12.75">
      <c r="A270" s="93"/>
      <c r="B270" s="95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</row>
    <row r="271" spans="1:13" ht="15" customHeight="1">
      <c r="A271" s="92"/>
      <c r="B271" s="14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</row>
    <row r="272" spans="1:13" ht="12.75">
      <c r="A272" s="92"/>
      <c r="B272" s="14"/>
      <c r="C272" s="117"/>
      <c r="D272" s="117"/>
      <c r="E272" s="117"/>
      <c r="F272" s="117"/>
      <c r="G272" s="117"/>
      <c r="H272" s="117"/>
      <c r="I272" s="117"/>
      <c r="J272" s="117"/>
      <c r="K272" s="117"/>
      <c r="L272" s="118"/>
      <c r="M272" s="118"/>
    </row>
    <row r="273" spans="1:13" ht="12.75">
      <c r="A273" s="92"/>
      <c r="B273" s="14"/>
      <c r="C273" s="118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</row>
    <row r="274" spans="1:13" ht="12.75">
      <c r="A274" s="92"/>
      <c r="B274" s="14"/>
      <c r="C274" s="117"/>
      <c r="D274" s="117"/>
      <c r="E274" s="117"/>
      <c r="F274" s="117"/>
      <c r="G274" s="117"/>
      <c r="H274" s="117"/>
      <c r="I274" s="117"/>
      <c r="J274" s="117"/>
      <c r="K274" s="117"/>
      <c r="L274" s="118"/>
      <c r="M274" s="118"/>
    </row>
    <row r="275" spans="1:13" ht="12.75">
      <c r="A275" s="92"/>
      <c r="B275" s="14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</row>
    <row r="276" spans="1:13" ht="12.75">
      <c r="A276" s="92"/>
      <c r="B276" s="14"/>
      <c r="C276" s="117"/>
      <c r="D276" s="117"/>
      <c r="E276" s="117"/>
      <c r="F276" s="117"/>
      <c r="G276" s="117"/>
      <c r="H276" s="117"/>
      <c r="I276" s="117"/>
      <c r="J276" s="117"/>
      <c r="K276" s="117"/>
      <c r="L276" s="118"/>
      <c r="M276" s="118"/>
    </row>
    <row r="277" spans="1:13" ht="12.75">
      <c r="A277" s="92"/>
      <c r="B277" s="14"/>
      <c r="C277" s="117"/>
      <c r="D277" s="117"/>
      <c r="E277" s="117"/>
      <c r="F277" s="117"/>
      <c r="G277" s="117"/>
      <c r="H277" s="117"/>
      <c r="I277" s="117"/>
      <c r="J277" s="117"/>
      <c r="K277" s="117"/>
      <c r="L277" s="118"/>
      <c r="M277" s="118"/>
    </row>
    <row r="278" spans="1:13" ht="12.75">
      <c r="A278" s="93"/>
      <c r="B278" s="95"/>
      <c r="C278" s="118"/>
      <c r="D278" s="118"/>
      <c r="E278" s="117"/>
      <c r="F278" s="117"/>
      <c r="G278" s="117"/>
      <c r="H278" s="117"/>
      <c r="I278" s="117"/>
      <c r="J278" s="117"/>
      <c r="K278" s="117"/>
      <c r="L278" s="118"/>
      <c r="M278" s="118"/>
    </row>
    <row r="279" spans="1:13" ht="12.75">
      <c r="A279" s="92"/>
      <c r="B279" s="14"/>
      <c r="C279" s="117"/>
      <c r="D279" s="117"/>
      <c r="E279" s="117"/>
      <c r="F279" s="117"/>
      <c r="G279" s="117"/>
      <c r="H279" s="117"/>
      <c r="I279" s="117"/>
      <c r="J279" s="117"/>
      <c r="K279" s="117"/>
      <c r="L279" s="118"/>
      <c r="M279" s="118"/>
    </row>
    <row r="280" spans="1:13" ht="12.75">
      <c r="A280" s="92"/>
      <c r="B280" s="14"/>
      <c r="C280" s="117"/>
      <c r="D280" s="117"/>
      <c r="E280" s="117"/>
      <c r="F280" s="117"/>
      <c r="G280" s="117"/>
      <c r="H280" s="117"/>
      <c r="I280" s="117"/>
      <c r="J280" s="117"/>
      <c r="K280" s="117"/>
      <c r="L280" s="118"/>
      <c r="M280" s="118"/>
    </row>
    <row r="281" spans="1:13" ht="12.75">
      <c r="A281" s="229"/>
      <c r="B281" s="224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</row>
    <row r="282" spans="1:13" ht="12.75">
      <c r="A282" s="92"/>
      <c r="B282" s="14"/>
      <c r="C282" s="117"/>
      <c r="D282" s="117"/>
      <c r="E282" s="117"/>
      <c r="F282" s="117"/>
      <c r="G282" s="117"/>
      <c r="H282" s="117"/>
      <c r="I282" s="117"/>
      <c r="J282" s="117"/>
      <c r="K282" s="117"/>
      <c r="L282" s="118"/>
      <c r="M282" s="118"/>
    </row>
    <row r="283" spans="1:13" ht="12.75">
      <c r="A283" s="92"/>
      <c r="B283" s="14"/>
      <c r="C283" s="117"/>
      <c r="D283" s="117"/>
      <c r="E283" s="117"/>
      <c r="F283" s="117"/>
      <c r="G283" s="117"/>
      <c r="H283" s="117"/>
      <c r="I283" s="117"/>
      <c r="J283" s="117"/>
      <c r="K283" s="117"/>
      <c r="L283" s="118"/>
      <c r="M283" s="118"/>
    </row>
    <row r="284" spans="1:13" ht="12.75">
      <c r="A284" s="92"/>
      <c r="B284" s="14"/>
      <c r="C284" s="117"/>
      <c r="D284" s="117"/>
      <c r="E284" s="117"/>
      <c r="F284" s="117"/>
      <c r="G284" s="117"/>
      <c r="H284" s="117"/>
      <c r="I284" s="117"/>
      <c r="J284" s="117"/>
      <c r="K284" s="117"/>
      <c r="L284" s="118"/>
      <c r="M284" s="118"/>
    </row>
    <row r="285" spans="1:13" ht="12.75">
      <c r="A285" s="92"/>
      <c r="B285" s="14"/>
      <c r="C285" s="117"/>
      <c r="D285" s="117"/>
      <c r="E285" s="117"/>
      <c r="F285" s="117"/>
      <c r="G285" s="117"/>
      <c r="H285" s="117"/>
      <c r="I285" s="117"/>
      <c r="J285" s="117"/>
      <c r="K285" s="117"/>
      <c r="L285" s="118"/>
      <c r="M285" s="118"/>
    </row>
    <row r="286" spans="1:13" ht="12.75">
      <c r="A286" s="93"/>
      <c r="B286" s="107"/>
      <c r="C286"/>
      <c r="D286" s="11"/>
      <c r="E286" s="11"/>
      <c r="F286" s="11"/>
      <c r="G286" s="11"/>
      <c r="H286" s="11"/>
      <c r="I286" s="11"/>
      <c r="J286" s="11"/>
      <c r="K286" s="11"/>
      <c r="L286" s="11"/>
      <c r="M286" s="11"/>
    </row>
    <row r="287" spans="1:13" ht="12.75">
      <c r="A287" s="103"/>
      <c r="B287" s="231"/>
      <c r="C287" s="224"/>
      <c r="D287"/>
      <c r="E287" s="11"/>
      <c r="F287" s="11"/>
      <c r="G287" s="11"/>
      <c r="H287" s="11"/>
      <c r="I287" s="11"/>
      <c r="J287" s="11"/>
      <c r="K287" s="11"/>
      <c r="L287" s="11"/>
      <c r="M287" s="11"/>
    </row>
    <row r="288" spans="1:13" ht="12.75">
      <c r="A288" s="93"/>
      <c r="B288" s="95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</row>
    <row r="289" spans="1:13" ht="12.75">
      <c r="A289" s="93"/>
      <c r="B289" s="95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</row>
    <row r="290" spans="1:13" ht="12.75">
      <c r="A290" s="92"/>
      <c r="B290" s="14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</row>
    <row r="291" spans="1:13" ht="12.75">
      <c r="A291" s="92"/>
      <c r="B291" s="14"/>
      <c r="C291" s="117"/>
      <c r="D291" s="117"/>
      <c r="E291" s="117"/>
      <c r="F291" s="117"/>
      <c r="G291" s="117"/>
      <c r="H291" s="117"/>
      <c r="I291" s="117"/>
      <c r="J291" s="117"/>
      <c r="K291" s="117"/>
      <c r="L291" s="118"/>
      <c r="M291" s="118"/>
    </row>
    <row r="292" spans="1:13" ht="12.75" customHeight="1">
      <c r="A292" s="92"/>
      <c r="B292" s="14"/>
      <c r="C292" s="117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</row>
    <row r="293" spans="1:13" ht="12.75">
      <c r="A293" s="92"/>
      <c r="B293" s="14"/>
      <c r="C293" s="117"/>
      <c r="D293" s="117"/>
      <c r="E293" s="117"/>
      <c r="F293" s="117"/>
      <c r="G293" s="117"/>
      <c r="H293" s="117"/>
      <c r="I293" s="117"/>
      <c r="J293" s="117"/>
      <c r="K293" s="117"/>
      <c r="L293" s="118"/>
      <c r="M293" s="118"/>
    </row>
    <row r="294" spans="1:13" ht="12.75">
      <c r="A294" s="92"/>
      <c r="B294" s="14"/>
      <c r="C294" s="117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</row>
    <row r="295" spans="1:13" ht="12.75">
      <c r="A295" s="92"/>
      <c r="B295" s="14"/>
      <c r="C295" s="117"/>
      <c r="D295" s="117"/>
      <c r="E295" s="117"/>
      <c r="F295" s="117"/>
      <c r="G295" s="117"/>
      <c r="H295" s="117"/>
      <c r="I295" s="117"/>
      <c r="J295" s="117"/>
      <c r="K295" s="117"/>
      <c r="L295" s="118"/>
      <c r="M295" s="118"/>
    </row>
    <row r="296" spans="1:13" ht="12.75">
      <c r="A296" s="92"/>
      <c r="B296" s="14"/>
      <c r="C296" s="117"/>
      <c r="D296" s="117"/>
      <c r="E296" s="117"/>
      <c r="F296" s="117"/>
      <c r="G296" s="117"/>
      <c r="H296" s="117"/>
      <c r="I296" s="117"/>
      <c r="J296" s="117"/>
      <c r="K296" s="117"/>
      <c r="L296" s="118"/>
      <c r="M296" s="118"/>
    </row>
    <row r="297" spans="1:13" ht="12.75">
      <c r="A297" s="92"/>
      <c r="B297" s="14"/>
      <c r="C297" s="117"/>
      <c r="D297" s="118"/>
      <c r="E297" s="117"/>
      <c r="F297" s="117"/>
      <c r="G297" s="117"/>
      <c r="H297" s="117"/>
      <c r="I297" s="117"/>
      <c r="J297" s="117"/>
      <c r="K297" s="117"/>
      <c r="L297" s="118"/>
      <c r="M297" s="118"/>
    </row>
    <row r="298" spans="1:13" ht="12.75">
      <c r="A298" s="92"/>
      <c r="B298" s="14"/>
      <c r="C298" s="117"/>
      <c r="D298" s="118"/>
      <c r="E298" s="117"/>
      <c r="F298" s="117"/>
      <c r="G298" s="117"/>
      <c r="H298" s="117"/>
      <c r="I298" s="117"/>
      <c r="J298" s="117"/>
      <c r="K298" s="117"/>
      <c r="L298" s="118"/>
      <c r="M298" s="118"/>
    </row>
    <row r="299" spans="1:14" ht="12.75">
      <c r="A299" s="92"/>
      <c r="B299" s="14"/>
      <c r="C299" s="117"/>
      <c r="D299" s="117"/>
      <c r="E299" s="117"/>
      <c r="F299" s="117"/>
      <c r="G299" s="117"/>
      <c r="H299" s="117"/>
      <c r="I299" s="117"/>
      <c r="J299" s="117"/>
      <c r="K299" s="117"/>
      <c r="L299" s="118"/>
      <c r="M299" s="118"/>
      <c r="N299" s="11"/>
    </row>
    <row r="300" spans="1:13" s="11" customFormat="1" ht="12.75" customHeight="1">
      <c r="A300" s="92"/>
      <c r="B300" s="14"/>
      <c r="C300" s="117"/>
      <c r="D300" s="117"/>
      <c r="E300" s="117"/>
      <c r="F300" s="117"/>
      <c r="G300" s="117"/>
      <c r="H300" s="117"/>
      <c r="I300" s="117"/>
      <c r="J300" s="117"/>
      <c r="K300" s="117"/>
      <c r="L300" s="118"/>
      <c r="M300" s="118"/>
    </row>
    <row r="301" spans="1:13" s="11" customFormat="1" ht="12.75">
      <c r="A301" s="92"/>
      <c r="B301" s="14"/>
      <c r="C301" s="117"/>
      <c r="D301" s="117"/>
      <c r="E301" s="117"/>
      <c r="F301" s="117"/>
      <c r="G301" s="117"/>
      <c r="H301" s="117"/>
      <c r="I301" s="117"/>
      <c r="J301" s="117"/>
      <c r="K301" s="117"/>
      <c r="L301" s="118"/>
      <c r="M301" s="118"/>
    </row>
    <row r="302" spans="1:14" s="11" customFormat="1" ht="12.75">
      <c r="A302" s="92"/>
      <c r="B302" s="14"/>
      <c r="C302" s="117"/>
      <c r="D302" s="117"/>
      <c r="E302" s="117"/>
      <c r="F302" s="117"/>
      <c r="G302" s="117"/>
      <c r="H302" s="117"/>
      <c r="I302" s="117"/>
      <c r="J302" s="117"/>
      <c r="K302" s="117"/>
      <c r="L302" s="118"/>
      <c r="M302" s="118"/>
      <c r="N302" s="10"/>
    </row>
    <row r="303" spans="1:13" ht="12.75">
      <c r="A303" s="229"/>
      <c r="B303" s="224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</row>
    <row r="304" spans="1:13" ht="12.75">
      <c r="A304" s="92"/>
      <c r="B304" s="14"/>
      <c r="C304" s="117"/>
      <c r="D304" s="117"/>
      <c r="E304" s="117"/>
      <c r="F304" s="117"/>
      <c r="G304" s="117"/>
      <c r="H304" s="117"/>
      <c r="I304" s="117"/>
      <c r="J304" s="117"/>
      <c r="K304" s="117"/>
      <c r="L304" s="118"/>
      <c r="M304" s="118"/>
    </row>
    <row r="305" spans="1:13" ht="12.75">
      <c r="A305" s="93"/>
      <c r="B305" s="95"/>
      <c r="C305" s="166"/>
      <c r="D305" s="166"/>
      <c r="E305" s="118"/>
      <c r="F305" s="166"/>
      <c r="G305" s="166"/>
      <c r="H305" s="166"/>
      <c r="I305" s="118"/>
      <c r="J305" s="167"/>
      <c r="K305" s="167"/>
      <c r="L305" s="118"/>
      <c r="M305" s="118"/>
    </row>
    <row r="306" spans="1:14" ht="12.75">
      <c r="A306" s="103"/>
      <c r="B306" s="95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1:2" s="11" customFormat="1" ht="12.75" customHeight="1">
      <c r="A307" s="93"/>
      <c r="B307" s="95"/>
    </row>
    <row r="308" spans="1:2" s="11" customFormat="1" ht="12.75">
      <c r="A308" s="93"/>
      <c r="B308" s="95"/>
    </row>
    <row r="309" spans="1:14" s="11" customFormat="1" ht="12.75">
      <c r="A309" s="92"/>
      <c r="B309" s="14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</row>
    <row r="310" spans="1:13" ht="12.75">
      <c r="A310" s="92"/>
      <c r="B310" s="14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2.75">
      <c r="A311" s="92"/>
      <c r="B311" s="14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4" ht="12.75">
      <c r="A312" s="93"/>
      <c r="B312" s="14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1"/>
    </row>
    <row r="313" spans="1:14" s="11" customFormat="1" ht="12.75">
      <c r="A313" s="103"/>
      <c r="B313" s="95"/>
      <c r="N313" s="10"/>
    </row>
    <row r="314" spans="1:13" ht="12.75">
      <c r="A314" s="93"/>
      <c r="B314" s="95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</row>
    <row r="315" spans="1:13" ht="12.75">
      <c r="A315" s="93"/>
      <c r="B315" s="95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</row>
    <row r="316" spans="1:13" ht="12.75">
      <c r="A316" s="92"/>
      <c r="B316" s="14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4" ht="12.75">
      <c r="A317" s="92"/>
      <c r="B317" s="14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</row>
    <row r="318" spans="1:14" s="11" customFormat="1" ht="12.75">
      <c r="A318" s="92"/>
      <c r="B318" s="14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</row>
    <row r="319" spans="1:13" ht="12.75">
      <c r="A319" s="93"/>
      <c r="B319" s="95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</row>
    <row r="320" spans="1:14" ht="12.75">
      <c r="A320" s="92"/>
      <c r="B320" s="14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</row>
    <row r="321" spans="1:13" s="11" customFormat="1" ht="12.75" customHeight="1">
      <c r="A321" s="92"/>
      <c r="B321" s="14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s="11" customFormat="1" ht="12.75">
      <c r="A322" s="92"/>
      <c r="B322" s="14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4" s="11" customFormat="1" ht="12.75">
      <c r="A323" s="92"/>
      <c r="B323" s="14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</row>
    <row r="324" spans="1:13" ht="12.75">
      <c r="A324" s="93"/>
      <c r="B324" s="95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</row>
    <row r="325" spans="1:13" ht="12.75">
      <c r="A325" s="92"/>
      <c r="B325" s="14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4" ht="12.75">
      <c r="A326" s="93"/>
      <c r="B326" s="14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1"/>
    </row>
    <row r="327" spans="1:14" s="11" customFormat="1" ht="12.75">
      <c r="A327" s="103"/>
      <c r="B327" s="95"/>
      <c r="N327" s="10"/>
    </row>
    <row r="328" spans="1:13" ht="12.75">
      <c r="A328" s="93"/>
      <c r="B328" s="95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</row>
    <row r="329" spans="1:13" ht="12.75">
      <c r="A329" s="93"/>
      <c r="B329" s="95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</row>
    <row r="330" spans="1:13" ht="12.75">
      <c r="A330" s="92"/>
      <c r="B330" s="14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4" ht="12.75">
      <c r="A331" s="92"/>
      <c r="B331" s="14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1"/>
    </row>
    <row r="332" spans="1:14" s="11" customFormat="1" ht="12.75">
      <c r="A332" s="92"/>
      <c r="B332" s="14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</row>
    <row r="333" spans="1:13" ht="12.75">
      <c r="A333" s="93"/>
      <c r="B333" s="95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</row>
    <row r="334" spans="1:14" ht="12.75">
      <c r="A334" s="92"/>
      <c r="B334" s="14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1"/>
    </row>
    <row r="335" spans="1:13" s="11" customFormat="1" ht="12.75" customHeight="1">
      <c r="A335" s="92"/>
      <c r="B335" s="14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s="11" customFormat="1" ht="12.75">
      <c r="A336" s="92"/>
      <c r="B336" s="14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4" s="11" customFormat="1" ht="12.75">
      <c r="A337" s="92"/>
      <c r="B337" s="14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</row>
    <row r="338" spans="1:13" ht="12.75">
      <c r="A338" s="93"/>
      <c r="B338" s="95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</row>
    <row r="339" spans="1:13" ht="12.75">
      <c r="A339" s="92"/>
      <c r="B339" s="14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4" ht="12.75">
      <c r="A340" s="93"/>
      <c r="B340" s="14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1"/>
    </row>
    <row r="341" spans="1:14" s="11" customFormat="1" ht="12.75">
      <c r="A341" s="103"/>
      <c r="B341" s="95"/>
      <c r="N341" s="10"/>
    </row>
    <row r="342" spans="1:13" ht="12.75">
      <c r="A342" s="93"/>
      <c r="B342" s="95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</row>
    <row r="343" spans="1:13" ht="12.75">
      <c r="A343" s="93"/>
      <c r="B343" s="95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</row>
    <row r="344" spans="1:13" ht="12.75">
      <c r="A344" s="92"/>
      <c r="B344" s="14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4" ht="12.75">
      <c r="A345" s="92"/>
      <c r="B345" s="14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1"/>
    </row>
    <row r="346" spans="1:14" s="11" customFormat="1" ht="12.75">
      <c r="A346" s="92"/>
      <c r="B346" s="14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</row>
    <row r="347" spans="1:13" ht="12.75">
      <c r="A347" s="93"/>
      <c r="B347" s="95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</row>
    <row r="348" spans="1:14" ht="12.75">
      <c r="A348" s="92"/>
      <c r="B348" s="14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1"/>
    </row>
    <row r="349" spans="1:13" s="11" customFormat="1" ht="12.75">
      <c r="A349" s="92"/>
      <c r="B349" s="14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s="11" customFormat="1" ht="12.75">
      <c r="A350" s="92"/>
      <c r="B350" s="14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4" s="11" customFormat="1" ht="12.75">
      <c r="A351" s="92"/>
      <c r="B351" s="14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</row>
    <row r="352" spans="1:13" ht="12.75">
      <c r="A352" s="93"/>
      <c r="B352" s="95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</row>
    <row r="353" spans="1:13" ht="12.75">
      <c r="A353" s="92"/>
      <c r="B353" s="14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4" ht="12.75">
      <c r="A354" s="93"/>
      <c r="B354" s="14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1"/>
    </row>
    <row r="355" spans="1:14" s="11" customFormat="1" ht="12.75">
      <c r="A355" s="103"/>
      <c r="B355" s="95"/>
      <c r="N355" s="10"/>
    </row>
    <row r="356" spans="1:13" ht="12.75">
      <c r="A356" s="93"/>
      <c r="B356" s="95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</row>
    <row r="357" spans="1:13" ht="12.75">
      <c r="A357" s="93"/>
      <c r="B357" s="95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</row>
    <row r="358" spans="1:13" ht="12.75">
      <c r="A358" s="92"/>
      <c r="B358" s="14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4" ht="12.75">
      <c r="A359" s="92"/>
      <c r="B359" s="14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1"/>
    </row>
    <row r="360" spans="1:14" s="11" customFormat="1" ht="12.75">
      <c r="A360" s="92"/>
      <c r="B360" s="14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</row>
    <row r="361" spans="1:14" ht="12.75">
      <c r="A361" s="93"/>
      <c r="B361" s="95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</row>
    <row r="362" spans="1:13" s="11" customFormat="1" ht="12.75">
      <c r="A362" s="92"/>
      <c r="B362" s="14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4" s="11" customFormat="1" ht="12.75">
      <c r="A363" s="92"/>
      <c r="B363" s="14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</row>
    <row r="364" spans="1:13" ht="12.75">
      <c r="A364" s="92"/>
      <c r="B364" s="14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2.75">
      <c r="A365" s="92"/>
      <c r="B365" s="14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4" ht="12.75">
      <c r="A366" s="93"/>
      <c r="B366" s="95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1:13" s="11" customFormat="1" ht="12.75" customHeight="1">
      <c r="A367" s="92"/>
      <c r="B367" s="14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2" s="11" customFormat="1" ht="12.75">
      <c r="A368" s="93"/>
      <c r="B368" s="95"/>
    </row>
    <row r="369" spans="1:14" s="11" customFormat="1" ht="12.75">
      <c r="A369" s="93"/>
      <c r="B369" s="95"/>
      <c r="N369" s="10"/>
    </row>
    <row r="370" spans="1:13" ht="12.75">
      <c r="A370" s="92"/>
      <c r="B370" s="14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2.75">
      <c r="A371" s="92"/>
      <c r="B371" s="14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4" ht="12.75">
      <c r="A372" s="93"/>
      <c r="B372" s="14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</row>
    <row r="373" spans="1:14" s="11" customFormat="1" ht="12.75">
      <c r="A373" s="103"/>
      <c r="B373" s="95"/>
      <c r="N373" s="10"/>
    </row>
    <row r="374" spans="1:13" ht="12.75">
      <c r="A374" s="93"/>
      <c r="B374" s="95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</row>
    <row r="375" spans="1:13" ht="12.75">
      <c r="A375" s="93"/>
      <c r="B375" s="95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</row>
    <row r="376" spans="1:13" ht="12.75">
      <c r="A376" s="92"/>
      <c r="B376" s="14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4" ht="12.75">
      <c r="A377" s="92"/>
      <c r="B377" s="14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</row>
    <row r="378" spans="1:14" s="11" customFormat="1" ht="12.75">
      <c r="A378" s="92"/>
      <c r="B378" s="14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</row>
    <row r="379" spans="1:14" ht="12.75">
      <c r="A379" s="93"/>
      <c r="B379" s="95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</row>
    <row r="380" spans="1:14" s="11" customFormat="1" ht="12.75">
      <c r="A380" s="92"/>
      <c r="B380" s="14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</row>
    <row r="381" spans="1:14" ht="12.75">
      <c r="A381" s="92"/>
      <c r="B381" s="14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1"/>
    </row>
    <row r="382" spans="1:13" s="11" customFormat="1" ht="12.75">
      <c r="A382" s="92"/>
      <c r="B382" s="14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4" s="11" customFormat="1" ht="12.75">
      <c r="A383" s="92"/>
      <c r="B383" s="14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</row>
    <row r="384" spans="1:13" ht="12.75" customHeight="1">
      <c r="A384" s="93"/>
      <c r="B384" s="95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</row>
    <row r="385" spans="1:13" ht="12.75">
      <c r="A385" s="92"/>
      <c r="B385" s="14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4" ht="12.75">
      <c r="A386" s="93"/>
      <c r="B386" s="95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</row>
    <row r="387" spans="1:13" s="11" customFormat="1" ht="12.75">
      <c r="A387" s="92"/>
      <c r="B387" s="14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2" s="11" customFormat="1" ht="12.75">
      <c r="A388" s="93"/>
      <c r="B388" s="95"/>
    </row>
    <row r="389" spans="1:14" s="11" customFormat="1" ht="12.75">
      <c r="A389" s="93"/>
      <c r="B389" s="95"/>
      <c r="N389" s="10"/>
    </row>
    <row r="390" spans="1:13" ht="12.75">
      <c r="A390" s="92"/>
      <c r="B390" s="14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2.75">
      <c r="A391" s="92"/>
      <c r="B391" s="14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4" ht="12.75">
      <c r="A392" s="93"/>
      <c r="B392" s="14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1"/>
    </row>
    <row r="393" spans="1:14" s="11" customFormat="1" ht="12.75">
      <c r="A393" s="103"/>
      <c r="B393" s="95"/>
      <c r="N393" s="10"/>
    </row>
    <row r="394" spans="1:13" ht="12.75">
      <c r="A394" s="93"/>
      <c r="B394" s="95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</row>
    <row r="395" spans="1:13" ht="12.75">
      <c r="A395" s="93"/>
      <c r="B395" s="95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</row>
    <row r="396" spans="1:13" ht="12.75">
      <c r="A396" s="92"/>
      <c r="B396" s="14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4" ht="12.75">
      <c r="A397" s="92"/>
      <c r="B397" s="14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1"/>
    </row>
    <row r="398" spans="1:14" s="11" customFormat="1" ht="12.75">
      <c r="A398" s="92"/>
      <c r="B398" s="14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</row>
    <row r="399" spans="1:14" ht="12.75">
      <c r="A399" s="93"/>
      <c r="B399" s="95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</row>
    <row r="400" spans="1:13" s="11" customFormat="1" ht="12.75">
      <c r="A400" s="92"/>
      <c r="B400" s="14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4" s="11" customFormat="1" ht="12.75">
      <c r="A401" s="92"/>
      <c r="B401" s="14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</row>
    <row r="402" spans="1:14" ht="12.75">
      <c r="A402" s="92"/>
      <c r="B402" s="14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1"/>
    </row>
    <row r="403" spans="1:14" s="11" customFormat="1" ht="12.75">
      <c r="A403" s="92"/>
      <c r="B403" s="14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</row>
    <row r="404" spans="1:13" ht="12.75">
      <c r="A404" s="93"/>
      <c r="B404" s="95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</row>
    <row r="405" spans="1:13" ht="12.75">
      <c r="A405" s="92"/>
      <c r="B405" s="14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2.75">
      <c r="A406" s="93"/>
      <c r="B406" s="95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</row>
    <row r="407" spans="1:13" ht="12.75">
      <c r="A407" s="93"/>
      <c r="B407" s="95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</row>
    <row r="408" spans="1:13" ht="12.75">
      <c r="A408" s="92"/>
      <c r="B408" s="14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2.75">
      <c r="A409" s="93"/>
      <c r="B409" s="95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</row>
    <row r="410" spans="1:13" ht="12.75">
      <c r="A410" s="92"/>
      <c r="B410" s="14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2.75">
      <c r="A411" s="92"/>
      <c r="B411" s="14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2.75">
      <c r="A412" s="93"/>
      <c r="B412" s="14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2.75">
      <c r="A413" s="93"/>
      <c r="B413" s="14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2.75">
      <c r="A414" s="93"/>
      <c r="B414" s="14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2.75">
      <c r="A415" s="93"/>
      <c r="B415" s="14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2.75">
      <c r="A416" s="93"/>
      <c r="B416" s="14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2.75">
      <c r="A417" s="93"/>
      <c r="B417" s="14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2.75">
      <c r="A418" s="93"/>
      <c r="B418" s="14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2.75">
      <c r="A419" s="93"/>
      <c r="B419" s="14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2.75">
      <c r="A420" s="93"/>
      <c r="B420" s="14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2.75">
      <c r="A421" s="93"/>
      <c r="B421" s="14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2.75">
      <c r="A422" s="93"/>
      <c r="B422" s="14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2.75">
      <c r="A423" s="93"/>
      <c r="B423" s="14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2.75">
      <c r="A424" s="93"/>
      <c r="B424" s="14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2.75">
      <c r="A425" s="93"/>
      <c r="B425" s="14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2.75">
      <c r="A426" s="93"/>
      <c r="B426" s="14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2.75">
      <c r="A427" s="93"/>
      <c r="B427" s="14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2.75">
      <c r="A428" s="93"/>
      <c r="B428" s="14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2.75">
      <c r="A429" s="93"/>
      <c r="B429" s="14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2.75">
      <c r="A430" s="93"/>
      <c r="B430" s="14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2.75">
      <c r="A431" s="93"/>
      <c r="B431" s="14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2.75">
      <c r="A432" s="93"/>
      <c r="B432" s="14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2.75">
      <c r="A433" s="93"/>
      <c r="B433" s="14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2.75">
      <c r="A434" s="93"/>
      <c r="B434" s="14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2.75">
      <c r="A435" s="93"/>
      <c r="B435" s="14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2.75">
      <c r="A436" s="93"/>
      <c r="B436" s="14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2.75">
      <c r="A437" s="93"/>
      <c r="B437" s="14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2.75">
      <c r="A438" s="93"/>
      <c r="B438" s="14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2.75">
      <c r="A439" s="93"/>
      <c r="B439" s="14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2.75">
      <c r="A440" s="93"/>
      <c r="B440" s="14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2.75">
      <c r="A441" s="93"/>
      <c r="B441" s="14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2.75">
      <c r="A442" s="93"/>
      <c r="B442" s="14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2.75">
      <c r="A443" s="93"/>
      <c r="B443" s="14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2.75">
      <c r="A444" s="93"/>
      <c r="B444" s="14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2.75">
      <c r="A445" s="93"/>
      <c r="B445" s="14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2.75">
      <c r="A446" s="93"/>
      <c r="B446" s="14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12.75">
      <c r="A447" s="93"/>
      <c r="B447" s="14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12.75">
      <c r="A448" s="93"/>
      <c r="B448" s="14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2.75">
      <c r="A449" s="93"/>
      <c r="B449" s="14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2.75">
      <c r="A450" s="93"/>
      <c r="B450" s="14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2.75">
      <c r="A451" s="93"/>
      <c r="B451" s="14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12.75">
      <c r="A452" s="93"/>
      <c r="B452" s="14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12.75">
      <c r="A453" s="93"/>
      <c r="B453" s="14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12.75">
      <c r="A454" s="93"/>
      <c r="B454" s="14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12.75">
      <c r="A455" s="93"/>
      <c r="B455" s="14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12.75">
      <c r="A456" s="93"/>
      <c r="B456" s="14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12.75">
      <c r="A457" s="93"/>
      <c r="B457" s="14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12.75">
      <c r="A458" s="93"/>
      <c r="B458" s="14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12.75">
      <c r="A459" s="93"/>
      <c r="B459" s="14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12.75">
      <c r="A460" s="93"/>
      <c r="B460" s="14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ht="12.75">
      <c r="A461" s="93"/>
      <c r="B461" s="14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ht="12.75">
      <c r="A462" s="93"/>
      <c r="B462" s="14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ht="12.75">
      <c r="A463" s="93"/>
      <c r="B463" s="14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ht="12.75">
      <c r="A464" s="93"/>
      <c r="B464" s="14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ht="12.75">
      <c r="A465" s="93"/>
      <c r="B465" s="14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ht="12.75">
      <c r="A466" s="93"/>
      <c r="B466" s="14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ht="12.75">
      <c r="A467" s="93"/>
      <c r="B467" s="14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ht="12.75">
      <c r="A468" s="93"/>
      <c r="B468" s="14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12.75">
      <c r="A469" s="93"/>
      <c r="B469" s="14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12.75">
      <c r="A470" s="93"/>
      <c r="B470" s="14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12.75">
      <c r="A471" s="93"/>
      <c r="B471" s="14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12.75">
      <c r="A472" s="93"/>
      <c r="B472" s="14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ht="12.75">
      <c r="A473" s="93"/>
      <c r="B473" s="14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12.75">
      <c r="A474" s="93"/>
      <c r="B474" s="14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1:13" ht="12.75">
      <c r="A475" s="93"/>
      <c r="B475" s="14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ht="12.75">
      <c r="A476" s="93"/>
      <c r="B476" s="14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ht="12.75">
      <c r="A477" s="93"/>
      <c r="B477" s="14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1:13" ht="12.75">
      <c r="A478" s="93"/>
      <c r="B478" s="14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ht="12.75">
      <c r="A479" s="93"/>
      <c r="B479" s="14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1:13" ht="12.75">
      <c r="A480" s="93"/>
      <c r="B480" s="14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1:13" ht="12.75">
      <c r="A481" s="93"/>
      <c r="B481" s="14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ht="12.75">
      <c r="A482" s="93"/>
      <c r="B482" s="14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1:13" ht="12.75">
      <c r="A483" s="93"/>
      <c r="B483" s="14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ht="12.75">
      <c r="A484" s="93"/>
      <c r="B484" s="14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1:13" ht="12.75">
      <c r="A485" s="93"/>
      <c r="B485" s="14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12.75">
      <c r="A486" s="93"/>
      <c r="B486" s="14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ht="12.75">
      <c r="A487" s="93"/>
      <c r="B487" s="14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1:13" ht="12.75">
      <c r="A488" s="93"/>
      <c r="B488" s="14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</row>
    <row r="489" spans="1:13" ht="12.75">
      <c r="A489" s="93"/>
      <c r="B489" s="14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ht="12.75">
      <c r="A490" s="93"/>
      <c r="B490" s="14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</row>
    <row r="491" spans="1:13" ht="12.75">
      <c r="A491" s="93"/>
      <c r="B491" s="14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</row>
    <row r="492" spans="1:13" ht="12.75">
      <c r="A492" s="93"/>
      <c r="B492" s="14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ht="12.75">
      <c r="A493" s="93"/>
      <c r="B493" s="14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12.75">
      <c r="A494" s="93"/>
      <c r="B494" s="14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ht="12.75">
      <c r="A495" s="93"/>
      <c r="B495" s="14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ht="12.75">
      <c r="A496" s="93"/>
      <c r="B496" s="14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1:13" ht="12.75">
      <c r="A497" s="93"/>
      <c r="B497" s="14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12.75">
      <c r="A498" s="93"/>
      <c r="B498" s="14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1:13" ht="12.75">
      <c r="A499" s="93"/>
      <c r="B499" s="14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1:13" ht="12.75">
      <c r="A500" s="93"/>
      <c r="B500" s="14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1:13" ht="12.75">
      <c r="A501" s="93"/>
      <c r="B501" s="14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1:13" ht="12.75">
      <c r="A502" s="93"/>
      <c r="B502" s="14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1:13" ht="12.75">
      <c r="A503" s="93"/>
      <c r="B503" s="14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1:13" ht="12.75">
      <c r="A504" s="93"/>
      <c r="B504" s="14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ht="12.75">
      <c r="A505" s="93"/>
      <c r="B505" s="14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1:13" ht="12.75">
      <c r="A506" s="93"/>
      <c r="B506" s="14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1:13" ht="12.75">
      <c r="A507" s="93"/>
      <c r="B507" s="14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1:13" ht="12.75">
      <c r="A508" s="93"/>
      <c r="B508" s="14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1:13" ht="12.75">
      <c r="A509" s="93"/>
      <c r="B509" s="14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1:13" ht="12.75">
      <c r="A510" s="93"/>
      <c r="B510" s="14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1:13" ht="12.75">
      <c r="A511" s="93"/>
      <c r="B511" s="14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1:13" ht="12.75">
      <c r="A512" s="93"/>
      <c r="B512" s="14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ht="12.75">
      <c r="A513" s="93"/>
      <c r="B513" s="14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ht="12.75">
      <c r="A514" s="93"/>
      <c r="B514" s="14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ht="12.75">
      <c r="A515" s="93"/>
      <c r="B515" s="14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ht="12.75">
      <c r="A516" s="93"/>
      <c r="B516" s="14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ht="12.75">
      <c r="A517" s="93"/>
      <c r="B517" s="14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ht="12.75">
      <c r="A518" s="93"/>
      <c r="B518" s="14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ht="12.75">
      <c r="A519" s="93"/>
      <c r="B519" s="14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ht="12.75">
      <c r="A520" s="93"/>
      <c r="B520" s="14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ht="12.75">
      <c r="A521" s="93"/>
      <c r="B521" s="14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ht="12.75">
      <c r="A522" s="93"/>
      <c r="B522" s="14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ht="12.75">
      <c r="A523" s="93"/>
      <c r="B523" s="14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ht="12.75">
      <c r="A524" s="93"/>
      <c r="B524" s="14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ht="12.75">
      <c r="A525" s="93"/>
      <c r="B525" s="14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12.75">
      <c r="A526" s="93"/>
      <c r="B526" s="14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12.75">
      <c r="A527" s="93"/>
      <c r="B527" s="14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1:13" ht="12.75">
      <c r="A528" s="93"/>
      <c r="B528" s="14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1:13" ht="12.75">
      <c r="A529" s="93"/>
      <c r="B529" s="14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1:13" ht="12.75">
      <c r="A530" s="93"/>
      <c r="B530" s="14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1:13" ht="12.75">
      <c r="A531" s="93"/>
      <c r="B531" s="14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1:13" ht="12.75">
      <c r="A532" s="93"/>
      <c r="B532" s="14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1:13" ht="12.75">
      <c r="A533" s="93"/>
      <c r="B533" s="14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ht="12.75">
      <c r="A534" s="93"/>
      <c r="B534" s="14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ht="12.75">
      <c r="A535" s="93"/>
      <c r="B535" s="14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12.75">
      <c r="A536" s="93"/>
      <c r="B536" s="14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1:13" ht="12.75">
      <c r="A537" s="93"/>
      <c r="B537" s="14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ht="12.75">
      <c r="A538" s="93"/>
      <c r="B538" s="14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ht="12.75">
      <c r="A539" s="93"/>
      <c r="B539" s="14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12.75">
      <c r="A540" s="93"/>
      <c r="B540" s="14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</row>
    <row r="541" spans="1:13" ht="12.75">
      <c r="A541" s="93"/>
      <c r="B541" s="14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1:13" ht="12.75">
      <c r="A542" s="93"/>
      <c r="B542" s="14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ht="12.75">
      <c r="A543" s="93"/>
      <c r="B543" s="14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1:13" ht="12.75">
      <c r="A544" s="93"/>
      <c r="B544" s="14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1:13" ht="12.75">
      <c r="A545" s="93"/>
      <c r="B545" s="14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1:13" ht="12.75">
      <c r="A546" s="93"/>
      <c r="B546" s="14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1:13" ht="12.75">
      <c r="A547" s="93"/>
      <c r="B547" s="14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ht="12.75">
      <c r="A548" s="93"/>
      <c r="B548" s="14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3" ht="12.75">
      <c r="A549" s="93"/>
      <c r="B549" s="14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12.75">
      <c r="A550" s="93"/>
      <c r="B550" s="14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12.75">
      <c r="A551" s="93"/>
      <c r="B551" s="14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12.75">
      <c r="A552" s="93"/>
      <c r="B552" s="14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12.75">
      <c r="A553" s="93"/>
      <c r="B553" s="14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12.75">
      <c r="A554" s="93"/>
      <c r="B554" s="14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12.75">
      <c r="A555" s="93"/>
      <c r="B555" s="14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12.75">
      <c r="A556" s="93"/>
      <c r="B556" s="14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12.75">
      <c r="A557" s="93"/>
      <c r="B557" s="14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12.75">
      <c r="A558" s="93"/>
      <c r="B558" s="14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12.75">
      <c r="A559" s="93"/>
      <c r="B559" s="14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12.75">
      <c r="A560" s="93"/>
      <c r="B560" s="14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12.75">
      <c r="A561" s="93"/>
      <c r="B561" s="14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12.75">
      <c r="A562" s="93"/>
      <c r="B562" s="14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12.75">
      <c r="A563" s="93"/>
      <c r="B563" s="14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12.75">
      <c r="A564" s="93"/>
      <c r="B564" s="14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12.75">
      <c r="A565" s="93"/>
      <c r="B565" s="14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12.75">
      <c r="A566" s="93"/>
      <c r="B566" s="14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12.75">
      <c r="A567" s="93"/>
      <c r="B567" s="14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12.75">
      <c r="A568" s="93"/>
      <c r="B568" s="14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12.75">
      <c r="A569" s="93"/>
      <c r="B569" s="14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12.75">
      <c r="A570" s="93"/>
      <c r="B570" s="14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12.75">
      <c r="A571" s="93"/>
      <c r="B571" s="14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12.75">
      <c r="A572" s="93"/>
      <c r="B572" s="14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12.75">
      <c r="A573" s="93"/>
      <c r="B573" s="14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12.75">
      <c r="A574" s="93"/>
      <c r="B574" s="14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12.75">
      <c r="A575" s="93"/>
      <c r="B575" s="14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12.75">
      <c r="A576" s="93"/>
      <c r="B576" s="14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12.75">
      <c r="A577" s="93"/>
      <c r="B577" s="14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12.75">
      <c r="A578" s="93"/>
      <c r="B578" s="14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12.75">
      <c r="A579" s="93"/>
      <c r="B579" s="14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12.75">
      <c r="A580" s="93"/>
      <c r="B580" s="14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12.75">
      <c r="A581" s="93"/>
      <c r="B581" s="14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12.75">
      <c r="A582" s="93"/>
      <c r="B582" s="14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12.75">
      <c r="A583" s="93"/>
      <c r="B583" s="14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12.75">
      <c r="A584" s="93"/>
      <c r="B584" s="14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12.75">
      <c r="A585" s="93"/>
      <c r="B585" s="14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12.75">
      <c r="A586" s="93"/>
      <c r="B586" s="14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12.75">
      <c r="A587" s="93"/>
      <c r="B587" s="14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12.75">
      <c r="A588" s="93"/>
      <c r="B588" s="14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12.75">
      <c r="A589" s="93"/>
      <c r="B589" s="14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12.75">
      <c r="A590" s="93"/>
      <c r="B590" s="14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12.75">
      <c r="A591" s="93"/>
      <c r="B591" s="14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12.75">
      <c r="A592" s="93"/>
      <c r="B592" s="14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12.75">
      <c r="A593" s="93"/>
      <c r="B593" s="14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12.75">
      <c r="A594" s="93"/>
      <c r="B594" s="14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12.75">
      <c r="A595" s="93"/>
      <c r="B595" s="14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12.75">
      <c r="A596" s="93"/>
      <c r="B596" s="14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12.75">
      <c r="A597" s="93"/>
      <c r="B597" s="14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12.75">
      <c r="A598" s="93"/>
      <c r="B598" s="14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12.75">
      <c r="A599" s="93"/>
      <c r="B599" s="14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12.75">
      <c r="A600" s="93"/>
      <c r="B600" s="14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12.75">
      <c r="A601" s="93"/>
      <c r="B601" s="14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12.75">
      <c r="A602" s="93"/>
      <c r="B602" s="14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2.75">
      <c r="A603" s="93"/>
      <c r="B603" s="14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2.75">
      <c r="A604" s="93"/>
      <c r="B604" s="14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2.75">
      <c r="A605" s="93"/>
      <c r="B605" s="14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12.75">
      <c r="A606" s="93"/>
      <c r="B606" s="14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2.75">
      <c r="A607" s="93"/>
      <c r="B607" s="14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2.75">
      <c r="A608" s="93"/>
      <c r="B608" s="14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12.75">
      <c r="A609" s="93"/>
      <c r="B609" s="14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12.75">
      <c r="A610" s="93"/>
      <c r="B610" s="14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12.75">
      <c r="A611" s="93"/>
      <c r="B611" s="14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12.75">
      <c r="A612" s="93"/>
      <c r="B612" s="14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12.75">
      <c r="A613" s="93"/>
      <c r="B613" s="14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12.75">
      <c r="A614" s="93"/>
      <c r="B614" s="14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12.75">
      <c r="A615" s="93"/>
      <c r="B615" s="14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12.75">
      <c r="A616" s="93"/>
      <c r="B616" s="14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12.75">
      <c r="A617" s="93"/>
      <c r="B617" s="14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</row>
    <row r="618" spans="1:13" ht="12.75">
      <c r="A618" s="93"/>
      <c r="B618" s="14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</row>
    <row r="619" spans="1:13" ht="12.75">
      <c r="A619" s="93"/>
      <c r="B619" s="14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</row>
    <row r="620" spans="1:13" ht="12.75">
      <c r="A620" s="93"/>
      <c r="B620" s="14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</row>
    <row r="621" spans="1:13" ht="12.75">
      <c r="A621" s="93"/>
      <c r="B621" s="14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</row>
    <row r="622" spans="1:13" ht="12.75">
      <c r="A622" s="93"/>
      <c r="B622" s="14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</row>
    <row r="623" spans="1:13" ht="12.75">
      <c r="A623" s="93"/>
      <c r="B623" s="14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</row>
    <row r="624" spans="1:13" ht="12.75">
      <c r="A624" s="93"/>
      <c r="B624" s="14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</row>
    <row r="625" spans="1:13" ht="12.75">
      <c r="A625" s="93"/>
      <c r="B625" s="14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</row>
    <row r="626" spans="1:13" ht="12.75">
      <c r="A626" s="93"/>
      <c r="B626" s="14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</row>
    <row r="627" spans="1:13" ht="12.75">
      <c r="A627" s="93"/>
      <c r="B627" s="14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</row>
    <row r="628" spans="1:13" ht="12.75">
      <c r="A628" s="93"/>
      <c r="B628" s="14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</row>
    <row r="629" spans="1:13" ht="12.75">
      <c r="A629" s="93"/>
      <c r="B629" s="14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</row>
    <row r="630" spans="1:13" ht="12.75">
      <c r="A630" s="93"/>
      <c r="B630" s="14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</row>
    <row r="631" spans="1:13" ht="12.75">
      <c r="A631" s="93"/>
      <c r="B631" s="14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</row>
    <row r="632" spans="1:13" ht="12.75">
      <c r="A632" s="93"/>
      <c r="B632" s="14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</row>
    <row r="633" spans="1:13" ht="12.75">
      <c r="A633" s="93"/>
      <c r="B633" s="14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</row>
    <row r="634" spans="1:13" ht="12.75">
      <c r="A634" s="93"/>
      <c r="B634" s="14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</row>
    <row r="635" spans="1:13" ht="12.75">
      <c r="A635" s="93"/>
      <c r="B635" s="14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</row>
    <row r="636" spans="1:13" ht="12.75">
      <c r="A636" s="93"/>
      <c r="B636" s="14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</row>
    <row r="637" spans="1:13" ht="12.75">
      <c r="A637" s="93"/>
      <c r="B637" s="14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</row>
    <row r="638" spans="1:13" ht="12.75">
      <c r="A638" s="93"/>
      <c r="B638" s="14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</row>
    <row r="639" spans="1:13" ht="12.75">
      <c r="A639" s="93"/>
      <c r="B639" s="14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</row>
    <row r="640" spans="1:13" ht="12.75">
      <c r="A640" s="93"/>
      <c r="B640" s="14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</row>
    <row r="641" spans="1:13" ht="12.75">
      <c r="A641" s="93"/>
      <c r="B641" s="14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</row>
    <row r="642" spans="1:13" ht="12.75">
      <c r="A642" s="93"/>
      <c r="B642" s="14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</row>
    <row r="643" spans="1:13" ht="12.75">
      <c r="A643" s="93"/>
      <c r="B643" s="14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</row>
    <row r="644" spans="1:13" ht="12.75">
      <c r="A644" s="93"/>
      <c r="B644" s="14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</row>
    <row r="645" spans="1:13" ht="12.75">
      <c r="A645" s="93"/>
      <c r="B645" s="14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</row>
    <row r="646" spans="1:13" ht="12.75">
      <c r="A646" s="93"/>
      <c r="B646" s="14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</row>
    <row r="647" spans="1:13" ht="12.75">
      <c r="A647" s="93"/>
      <c r="B647" s="14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</row>
    <row r="648" spans="1:13" ht="12.75">
      <c r="A648" s="93"/>
      <c r="B648" s="14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</row>
    <row r="649" spans="1:13" ht="12.75">
      <c r="A649" s="93"/>
      <c r="B649" s="14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</row>
    <row r="650" spans="1:13" ht="12.75">
      <c r="A650" s="93"/>
      <c r="B650" s="14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</row>
    <row r="651" spans="1:13" ht="12.75">
      <c r="A651" s="93"/>
      <c r="B651" s="14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</row>
    <row r="652" spans="1:13" ht="12.75">
      <c r="A652" s="93"/>
      <c r="B652" s="14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</row>
    <row r="653" spans="1:13" ht="12.75">
      <c r="A653" s="93"/>
      <c r="B653" s="14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</row>
    <row r="654" spans="1:13" ht="12.75">
      <c r="A654" s="93"/>
      <c r="B654" s="14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</row>
    <row r="655" spans="1:13" ht="12.75">
      <c r="A655" s="93"/>
      <c r="B655" s="14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</row>
    <row r="656" spans="1:13" ht="12.75">
      <c r="A656" s="93"/>
      <c r="B656" s="14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</row>
    <row r="657" spans="1:13" ht="12.75">
      <c r="A657" s="93"/>
      <c r="B657" s="14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</row>
    <row r="658" spans="1:13" ht="12.75">
      <c r="A658" s="93"/>
      <c r="B658" s="14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</row>
    <row r="659" spans="1:13" ht="12.75">
      <c r="A659" s="93"/>
      <c r="B659" s="14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</row>
    <row r="660" spans="1:13" ht="12.75">
      <c r="A660" s="93"/>
      <c r="B660" s="14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</row>
    <row r="661" spans="1:13" ht="12.75">
      <c r="A661" s="93"/>
      <c r="B661" s="14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</row>
    <row r="662" spans="1:13" ht="12.75">
      <c r="A662" s="93"/>
      <c r="B662" s="14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</row>
    <row r="663" spans="1:13" ht="12.75">
      <c r="A663" s="93"/>
      <c r="B663" s="14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</row>
    <row r="664" spans="1:13" ht="12.75">
      <c r="A664" s="93"/>
      <c r="B664" s="14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</row>
    <row r="665" spans="1:13" ht="12.75">
      <c r="A665" s="93"/>
      <c r="B665" s="14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</row>
    <row r="666" spans="1:13" ht="12.75">
      <c r="A666" s="93"/>
      <c r="B666" s="14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</row>
    <row r="667" spans="1:13" ht="12.75">
      <c r="A667" s="93"/>
      <c r="B667" s="14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</row>
    <row r="668" spans="1:13" ht="12.75">
      <c r="A668" s="93"/>
      <c r="B668" s="14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</row>
    <row r="669" spans="1:13" ht="12.75">
      <c r="A669" s="93"/>
      <c r="B669" s="14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</row>
    <row r="670" spans="1:13" ht="12.75">
      <c r="A670" s="93"/>
      <c r="B670" s="14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</row>
    <row r="671" spans="1:13" ht="12.75">
      <c r="A671" s="93"/>
      <c r="B671" s="14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</row>
    <row r="672" spans="1:13" ht="12.75">
      <c r="A672" s="93"/>
      <c r="B672" s="14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</row>
    <row r="673" spans="1:13" ht="12.75">
      <c r="A673" s="93"/>
      <c r="B673" s="14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</row>
    <row r="674" spans="1:13" ht="12.75">
      <c r="A674" s="93"/>
      <c r="B674" s="14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</row>
    <row r="675" spans="1:13" ht="12.75">
      <c r="A675" s="93"/>
      <c r="B675" s="14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</row>
    <row r="676" spans="1:13" ht="12.75">
      <c r="A676" s="93"/>
      <c r="B676" s="14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</row>
    <row r="677" spans="1:13" ht="12.75">
      <c r="A677" s="93"/>
      <c r="B677" s="14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</row>
    <row r="678" spans="1:13" ht="12.75">
      <c r="A678" s="93"/>
      <c r="B678" s="14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</row>
    <row r="679" spans="1:13" ht="12.75">
      <c r="A679" s="93"/>
      <c r="B679" s="14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</row>
    <row r="680" spans="1:13" ht="12.75">
      <c r="A680" s="93"/>
      <c r="B680" s="14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</row>
    <row r="681" spans="1:13" ht="12.75">
      <c r="A681" s="93"/>
      <c r="B681" s="14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</row>
    <row r="682" spans="1:13" ht="12.75">
      <c r="A682" s="93"/>
      <c r="B682" s="14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</row>
    <row r="683" spans="1:13" ht="12.75">
      <c r="A683" s="93"/>
      <c r="B683" s="14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</row>
    <row r="684" spans="1:13" ht="12.75">
      <c r="A684" s="93"/>
      <c r="B684" s="14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</row>
    <row r="685" spans="1:13" ht="12.75">
      <c r="A685" s="93"/>
      <c r="B685" s="14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</row>
    <row r="686" spans="1:13" ht="12.75">
      <c r="A686" s="93"/>
      <c r="B686" s="14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</row>
    <row r="687" spans="1:13" ht="12.75">
      <c r="A687" s="93"/>
      <c r="B687" s="14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</row>
    <row r="688" spans="1:13" ht="12.75">
      <c r="A688" s="93"/>
      <c r="B688" s="14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</row>
    <row r="689" spans="1:13" ht="12.75">
      <c r="A689" s="93"/>
      <c r="B689" s="14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</row>
    <row r="690" spans="1:13" ht="12.75">
      <c r="A690" s="93"/>
      <c r="B690" s="14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</row>
    <row r="691" spans="1:13" ht="12.75">
      <c r="A691" s="93"/>
      <c r="B691" s="14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</row>
    <row r="692" spans="1:13" ht="12.75">
      <c r="A692" s="93"/>
      <c r="B692" s="14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</row>
    <row r="693" spans="1:13" ht="12.75">
      <c r="A693" s="93"/>
      <c r="B693" s="14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</row>
    <row r="694" spans="1:13" ht="12.75">
      <c r="A694" s="93"/>
      <c r="B694" s="14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</row>
    <row r="695" spans="1:13" ht="12.75">
      <c r="A695" s="93"/>
      <c r="B695" s="14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</row>
    <row r="696" spans="1:13" ht="12.75">
      <c r="A696" s="93"/>
      <c r="B696" s="14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</row>
    <row r="697" spans="1:13" ht="12.75">
      <c r="A697" s="93"/>
      <c r="B697" s="14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</row>
    <row r="698" spans="1:13" ht="12.75">
      <c r="A698" s="93"/>
      <c r="B698" s="14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</row>
  </sheetData>
  <sheetProtection/>
  <mergeCells count="33">
    <mergeCell ref="A1:M1"/>
    <mergeCell ref="B9:H9"/>
    <mergeCell ref="B11:C11"/>
    <mergeCell ref="B40:M40"/>
    <mergeCell ref="B110:C110"/>
    <mergeCell ref="A127:B127"/>
    <mergeCell ref="B130:D130"/>
    <mergeCell ref="B131:D131"/>
    <mergeCell ref="B133:C133"/>
    <mergeCell ref="A148:B148"/>
    <mergeCell ref="B152:D152"/>
    <mergeCell ref="B153:D153"/>
    <mergeCell ref="B155:C155"/>
    <mergeCell ref="A174:B174"/>
    <mergeCell ref="B179:D179"/>
    <mergeCell ref="B180:D180"/>
    <mergeCell ref="B182:C182"/>
    <mergeCell ref="A194:B194"/>
    <mergeCell ref="B202:D202"/>
    <mergeCell ref="B203:D203"/>
    <mergeCell ref="B225:D225"/>
    <mergeCell ref="B226:D226"/>
    <mergeCell ref="B249:M249"/>
    <mergeCell ref="B260:M260"/>
    <mergeCell ref="A303:B303"/>
    <mergeCell ref="B261:M261"/>
    <mergeCell ref="L262:M262"/>
    <mergeCell ref="L263:M263"/>
    <mergeCell ref="B268:C268"/>
    <mergeCell ref="A281:B281"/>
    <mergeCell ref="B287:C287"/>
    <mergeCell ref="L265:M265"/>
    <mergeCell ref="L266:M266"/>
  </mergeCells>
  <printOptions/>
  <pageMargins left="0.7" right="0.7" top="0.75" bottom="0.75" header="0.3" footer="0.3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Q22" sqref="Q22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2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67.5" customHeight="1">
      <c r="A1" s="203" t="s">
        <v>140</v>
      </c>
      <c r="B1" s="203"/>
      <c r="C1" s="203"/>
      <c r="D1" s="203"/>
      <c r="E1" s="203"/>
      <c r="F1" s="203"/>
      <c r="G1" s="203"/>
      <c r="H1" s="203"/>
    </row>
    <row r="2" spans="1:8" s="72" customFormat="1" ht="26.25" customHeight="1">
      <c r="A2" s="203" t="s">
        <v>48</v>
      </c>
      <c r="B2" s="203"/>
      <c r="C2" s="203"/>
      <c r="D2" s="203"/>
      <c r="E2" s="203"/>
      <c r="F2" s="203"/>
      <c r="G2" s="204"/>
      <c r="H2" s="204"/>
    </row>
    <row r="3" spans="1:5" ht="0.75" customHeight="1">
      <c r="A3" s="73"/>
      <c r="B3" s="74"/>
      <c r="C3" s="74"/>
      <c r="D3" s="74"/>
      <c r="E3" s="74"/>
    </row>
    <row r="4" spans="1:9" ht="27.75" customHeight="1">
      <c r="A4" s="238"/>
      <c r="B4" s="239"/>
      <c r="C4" s="239"/>
      <c r="D4" s="239"/>
      <c r="E4" s="240"/>
      <c r="F4" s="79" t="s">
        <v>110</v>
      </c>
      <c r="G4" s="79" t="s">
        <v>111</v>
      </c>
      <c r="H4" s="80" t="s">
        <v>112</v>
      </c>
      <c r="I4" s="81"/>
    </row>
    <row r="5" spans="1:9" ht="27.75" customHeight="1">
      <c r="A5" s="201" t="s">
        <v>49</v>
      </c>
      <c r="B5" s="200"/>
      <c r="C5" s="200"/>
      <c r="D5" s="200"/>
      <c r="E5" s="202"/>
      <c r="F5" s="106">
        <f>F6+F7</f>
        <v>11258975</v>
      </c>
      <c r="G5" s="106">
        <f>G6+G7</f>
        <v>11276135</v>
      </c>
      <c r="H5" s="106">
        <f>H6+H7</f>
        <v>11276135</v>
      </c>
      <c r="I5" s="101"/>
    </row>
    <row r="6" spans="1:8" ht="22.5" customHeight="1">
      <c r="A6" s="201" t="s">
        <v>3</v>
      </c>
      <c r="B6" s="200"/>
      <c r="C6" s="200"/>
      <c r="D6" s="200"/>
      <c r="E6" s="202"/>
      <c r="F6" s="83">
        <v>11258975</v>
      </c>
      <c r="G6" s="83">
        <v>11276135</v>
      </c>
      <c r="H6" s="83">
        <f>G6</f>
        <v>11276135</v>
      </c>
    </row>
    <row r="7" spans="1:8" ht="22.5" customHeight="1">
      <c r="A7" s="206" t="s">
        <v>4</v>
      </c>
      <c r="B7" s="202"/>
      <c r="C7" s="202"/>
      <c r="D7" s="202"/>
      <c r="E7" s="202"/>
      <c r="F7" s="83">
        <v>0</v>
      </c>
      <c r="G7" s="83">
        <v>0</v>
      </c>
      <c r="H7" s="83"/>
    </row>
    <row r="8" spans="1:8" ht="22.5" customHeight="1">
      <c r="A8" s="102" t="s">
        <v>50</v>
      </c>
      <c r="B8" s="82"/>
      <c r="C8" s="82"/>
      <c r="D8" s="82"/>
      <c r="E8" s="82"/>
      <c r="F8" s="83">
        <f>F9+F10</f>
        <v>11258975</v>
      </c>
      <c r="G8" s="83">
        <f>G9+G10</f>
        <v>11276135</v>
      </c>
      <c r="H8" s="83">
        <f>H9+H10</f>
        <v>11276135</v>
      </c>
    </row>
    <row r="9" spans="1:8" ht="22.5" customHeight="1">
      <c r="A9" s="199" t="s">
        <v>5</v>
      </c>
      <c r="B9" s="200"/>
      <c r="C9" s="200"/>
      <c r="D9" s="200"/>
      <c r="E9" s="207"/>
      <c r="F9" s="84">
        <v>10940499</v>
      </c>
      <c r="G9" s="84">
        <v>10957659</v>
      </c>
      <c r="H9" s="84">
        <f>G9</f>
        <v>10957659</v>
      </c>
    </row>
    <row r="10" spans="1:8" ht="22.5" customHeight="1">
      <c r="A10" s="206" t="s">
        <v>6</v>
      </c>
      <c r="B10" s="202"/>
      <c r="C10" s="202"/>
      <c r="D10" s="202"/>
      <c r="E10" s="202"/>
      <c r="F10" s="84">
        <v>318476</v>
      </c>
      <c r="G10" s="84">
        <v>318476</v>
      </c>
      <c r="H10" s="84">
        <v>318476</v>
      </c>
    </row>
    <row r="11" spans="1:8" ht="22.5" customHeight="1">
      <c r="A11" s="199" t="s">
        <v>7</v>
      </c>
      <c r="B11" s="200"/>
      <c r="C11" s="200"/>
      <c r="D11" s="200"/>
      <c r="E11" s="200"/>
      <c r="F11" s="84">
        <f>+F5-F8</f>
        <v>0</v>
      </c>
      <c r="G11" s="84">
        <f>+G5-G8</f>
        <v>0</v>
      </c>
      <c r="H11" s="84">
        <f>+H5-H8</f>
        <v>0</v>
      </c>
    </row>
    <row r="12" spans="1:8" ht="25.5" customHeight="1">
      <c r="A12" s="203"/>
      <c r="B12" s="208"/>
      <c r="C12" s="208"/>
      <c r="D12" s="208"/>
      <c r="E12" s="208"/>
      <c r="F12" s="205"/>
      <c r="G12" s="205"/>
      <c r="H12" s="205"/>
    </row>
    <row r="13" spans="1:8" ht="27.75" customHeight="1">
      <c r="A13" s="238"/>
      <c r="B13" s="239"/>
      <c r="C13" s="239"/>
      <c r="D13" s="239"/>
      <c r="E13" s="240"/>
      <c r="F13" s="79" t="s">
        <v>110</v>
      </c>
      <c r="G13" s="79" t="s">
        <v>111</v>
      </c>
      <c r="H13" s="80" t="s">
        <v>112</v>
      </c>
    </row>
    <row r="14" spans="1:8" ht="22.5" customHeight="1">
      <c r="A14" s="209" t="s">
        <v>8</v>
      </c>
      <c r="B14" s="210"/>
      <c r="C14" s="210"/>
      <c r="D14" s="210"/>
      <c r="E14" s="211"/>
      <c r="F14" s="86">
        <v>0</v>
      </c>
      <c r="G14" s="86">
        <v>0</v>
      </c>
      <c r="H14" s="84">
        <v>0</v>
      </c>
    </row>
    <row r="15" spans="1:8" s="67" customFormat="1" ht="25.5" customHeight="1">
      <c r="A15" s="212"/>
      <c r="B15" s="208"/>
      <c r="C15" s="208"/>
      <c r="D15" s="208"/>
      <c r="E15" s="208"/>
      <c r="F15" s="205"/>
      <c r="G15" s="205"/>
      <c r="H15" s="205"/>
    </row>
    <row r="16" spans="1:8" s="67" customFormat="1" ht="27.75" customHeight="1">
      <c r="A16" s="238"/>
      <c r="B16" s="239"/>
      <c r="C16" s="239"/>
      <c r="D16" s="239"/>
      <c r="E16" s="240"/>
      <c r="F16" s="79" t="s">
        <v>0</v>
      </c>
      <c r="G16" s="79" t="s">
        <v>1</v>
      </c>
      <c r="H16" s="80" t="s">
        <v>2</v>
      </c>
    </row>
    <row r="17" spans="1:8" s="67" customFormat="1" ht="22.5" customHeight="1">
      <c r="A17" s="201" t="s">
        <v>9</v>
      </c>
      <c r="B17" s="200"/>
      <c r="C17" s="200"/>
      <c r="D17" s="200"/>
      <c r="E17" s="200"/>
      <c r="F17" s="83"/>
      <c r="G17" s="83"/>
      <c r="H17" s="83"/>
    </row>
    <row r="18" spans="1:8" s="67" customFormat="1" ht="22.5" customHeight="1">
      <c r="A18" s="201" t="s">
        <v>10</v>
      </c>
      <c r="B18" s="200"/>
      <c r="C18" s="200"/>
      <c r="D18" s="200"/>
      <c r="E18" s="200"/>
      <c r="F18" s="83"/>
      <c r="G18" s="83"/>
      <c r="H18" s="83"/>
    </row>
    <row r="19" spans="1:8" s="67" customFormat="1" ht="22.5" customHeight="1">
      <c r="A19" s="199" t="s">
        <v>11</v>
      </c>
      <c r="B19" s="200"/>
      <c r="C19" s="200"/>
      <c r="D19" s="200"/>
      <c r="E19" s="200"/>
      <c r="F19" s="83"/>
      <c r="G19" s="83"/>
      <c r="H19" s="83"/>
    </row>
    <row r="20" spans="1:8" s="67" customFormat="1" ht="19.5" customHeight="1">
      <c r="A20" s="199" t="s">
        <v>12</v>
      </c>
      <c r="B20" s="200"/>
      <c r="C20" s="200"/>
      <c r="D20" s="200"/>
      <c r="E20" s="200"/>
      <c r="F20" s="83">
        <f>F11+F14</f>
        <v>0</v>
      </c>
      <c r="G20" s="83">
        <f>SUM(G11,G14,G19)</f>
        <v>0</v>
      </c>
      <c r="H20" s="83">
        <f>SUM(H11,H14,H19)</f>
        <v>0</v>
      </c>
    </row>
    <row r="21" spans="1:5" s="67" customFormat="1" ht="18" customHeight="1">
      <c r="A21" s="91"/>
      <c r="B21" s="74"/>
      <c r="C21" s="74"/>
      <c r="D21" s="74"/>
      <c r="E21" s="74"/>
    </row>
  </sheetData>
  <sheetProtection/>
  <mergeCells count="18">
    <mergeCell ref="A1:H1"/>
    <mergeCell ref="A2:H2"/>
    <mergeCell ref="A4:E4"/>
    <mergeCell ref="A5:E5"/>
    <mergeCell ref="A6:E6"/>
    <mergeCell ref="A7:E7"/>
    <mergeCell ref="A9:E9"/>
    <mergeCell ref="A10:E10"/>
    <mergeCell ref="A11:E11"/>
    <mergeCell ref="A12:H12"/>
    <mergeCell ref="A13:E13"/>
    <mergeCell ref="A14:E14"/>
    <mergeCell ref="A15:H15"/>
    <mergeCell ref="A16:E16"/>
    <mergeCell ref="A17:E17"/>
    <mergeCell ref="A18:E18"/>
    <mergeCell ref="A19:E19"/>
    <mergeCell ref="A20:E20"/>
  </mergeCells>
  <printOptions/>
  <pageMargins left="0.7" right="0.7" top="0.75" bottom="0.75" header="0.3" footer="0.3"/>
  <pageSetup horizontalDpi="600" verticalDpi="600" orientation="landscape" paperSize="9" scale="11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5"/>
  <sheetViews>
    <sheetView zoomScalePageLayoutView="0" workbookViewId="0" topLeftCell="A25">
      <selection activeCell="G36" sqref="G36"/>
    </sheetView>
  </sheetViews>
  <sheetFormatPr defaultColWidth="11.421875" defaultRowHeight="12.75"/>
  <cols>
    <col min="1" max="1" width="16.00390625" style="37" customWidth="1"/>
    <col min="2" max="4" width="17.57421875" style="37" customWidth="1"/>
    <col min="5" max="5" width="17.57421875" style="68" customWidth="1"/>
    <col min="6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203" t="s">
        <v>13</v>
      </c>
      <c r="B1" s="203"/>
      <c r="C1" s="203"/>
      <c r="D1" s="203"/>
      <c r="E1" s="203"/>
      <c r="F1" s="203"/>
      <c r="G1" s="203"/>
      <c r="H1" s="203"/>
      <c r="I1" s="203"/>
    </row>
    <row r="2" spans="1:9" s="1" customFormat="1" ht="13.5" thickBot="1">
      <c r="A2" s="15"/>
      <c r="I2" s="16" t="s">
        <v>14</v>
      </c>
    </row>
    <row r="3" spans="1:9" s="1" customFormat="1" ht="26.25" thickBot="1">
      <c r="A3" s="97" t="s">
        <v>15</v>
      </c>
      <c r="B3" s="216">
        <v>2015</v>
      </c>
      <c r="C3" s="217"/>
      <c r="D3" s="218"/>
      <c r="E3" s="218"/>
      <c r="F3" s="218"/>
      <c r="G3" s="218"/>
      <c r="H3" s="218"/>
      <c r="I3" s="219"/>
    </row>
    <row r="4" spans="1:9" s="1" customFormat="1" ht="77.25" thickBot="1">
      <c r="A4" s="98" t="s">
        <v>16</v>
      </c>
      <c r="B4" s="17" t="s">
        <v>64</v>
      </c>
      <c r="C4" s="17" t="s">
        <v>75</v>
      </c>
      <c r="D4" s="18" t="s">
        <v>18</v>
      </c>
      <c r="E4" s="18" t="s">
        <v>19</v>
      </c>
      <c r="F4" s="18" t="s">
        <v>20</v>
      </c>
      <c r="G4" s="18" t="s">
        <v>21</v>
      </c>
      <c r="H4" s="18" t="s">
        <v>22</v>
      </c>
      <c r="I4" s="19" t="s">
        <v>23</v>
      </c>
    </row>
    <row r="5" spans="1:9" s="1" customFormat="1" ht="12.75">
      <c r="A5" s="3">
        <v>6331</v>
      </c>
      <c r="B5" s="4"/>
      <c r="C5" s="4"/>
      <c r="D5" s="5"/>
      <c r="E5" s="6"/>
      <c r="F5" s="104">
        <v>234909</v>
      </c>
      <c r="G5" s="7"/>
      <c r="H5" s="8"/>
      <c r="I5" s="9"/>
    </row>
    <row r="6" spans="1:9" s="1" customFormat="1" ht="12.75">
      <c r="A6" s="20">
        <v>6413</v>
      </c>
      <c r="B6" s="21"/>
      <c r="C6" s="21"/>
      <c r="D6" s="22"/>
      <c r="E6" s="22">
        <v>300</v>
      </c>
      <c r="F6" s="22"/>
      <c r="G6" s="22"/>
      <c r="H6" s="23"/>
      <c r="I6" s="24"/>
    </row>
    <row r="7" spans="1:9" s="1" customFormat="1" ht="12.75">
      <c r="A7" s="20">
        <v>6526</v>
      </c>
      <c r="B7" s="21"/>
      <c r="C7" s="21"/>
      <c r="D7" s="22"/>
      <c r="E7" s="22">
        <v>801947</v>
      </c>
      <c r="F7" s="22"/>
      <c r="G7" s="22"/>
      <c r="H7" s="23"/>
      <c r="I7" s="24"/>
    </row>
    <row r="8" spans="1:9" s="1" customFormat="1" ht="12.75">
      <c r="A8" s="20">
        <v>6615</v>
      </c>
      <c r="B8" s="21"/>
      <c r="C8" s="21"/>
      <c r="D8" s="22">
        <v>77500</v>
      </c>
      <c r="E8" s="22"/>
      <c r="F8" s="22"/>
      <c r="G8" s="22"/>
      <c r="H8" s="23"/>
      <c r="I8" s="24"/>
    </row>
    <row r="9" spans="1:9" s="1" customFormat="1" ht="12.75">
      <c r="A9" s="20">
        <v>6631</v>
      </c>
      <c r="B9" s="21"/>
      <c r="C9" s="21"/>
      <c r="D9" s="22"/>
      <c r="E9" s="22"/>
      <c r="F9" s="22"/>
      <c r="G9" s="22">
        <v>88001</v>
      </c>
      <c r="H9" s="23"/>
      <c r="I9" s="24"/>
    </row>
    <row r="10" spans="1:9" s="1" customFormat="1" ht="12.75">
      <c r="A10" s="20">
        <v>6711</v>
      </c>
      <c r="B10" s="21">
        <v>1037924</v>
      </c>
      <c r="C10" s="21">
        <v>8977394</v>
      </c>
      <c r="D10" s="22"/>
      <c r="E10" s="22"/>
      <c r="F10" s="22"/>
      <c r="G10" s="22"/>
      <c r="H10" s="23"/>
      <c r="I10" s="24"/>
    </row>
    <row r="11" spans="1:9" s="1" customFormat="1" ht="12.75">
      <c r="A11" s="20">
        <v>6713</v>
      </c>
      <c r="B11" s="21">
        <v>41000</v>
      </c>
      <c r="C11" s="21"/>
      <c r="D11" s="22"/>
      <c r="E11" s="22"/>
      <c r="F11" s="22"/>
      <c r="G11" s="22"/>
      <c r="H11" s="23"/>
      <c r="I11" s="24"/>
    </row>
    <row r="12" spans="1:9" s="1" customFormat="1" ht="13.5" thickBot="1">
      <c r="A12" s="25"/>
      <c r="B12" s="21"/>
      <c r="C12" s="21"/>
      <c r="D12" s="22"/>
      <c r="E12" s="22"/>
      <c r="F12" s="22"/>
      <c r="G12" s="22"/>
      <c r="H12" s="23"/>
      <c r="I12" s="24"/>
    </row>
    <row r="13" spans="1:9" s="1" customFormat="1" ht="30" customHeight="1" thickBot="1">
      <c r="A13" s="31" t="s">
        <v>24</v>
      </c>
      <c r="B13" s="32">
        <f aca="true" t="shared" si="0" ref="B13:G13">SUM(B5:B12)</f>
        <v>1078924</v>
      </c>
      <c r="C13" s="32">
        <f t="shared" si="0"/>
        <v>8977394</v>
      </c>
      <c r="D13" s="33">
        <f t="shared" si="0"/>
        <v>77500</v>
      </c>
      <c r="E13" s="34">
        <f t="shared" si="0"/>
        <v>802247</v>
      </c>
      <c r="F13" s="33">
        <f t="shared" si="0"/>
        <v>234909</v>
      </c>
      <c r="G13" s="34">
        <f t="shared" si="0"/>
        <v>88001</v>
      </c>
      <c r="H13" s="33">
        <v>0</v>
      </c>
      <c r="I13" s="35">
        <v>0</v>
      </c>
    </row>
    <row r="14" spans="1:9" s="1" customFormat="1" ht="28.5" customHeight="1" thickBot="1">
      <c r="A14" s="31" t="s">
        <v>25</v>
      </c>
      <c r="B14" s="213">
        <f>B13+D13+E13+F13+G13+H13+I13+C13</f>
        <v>11258975</v>
      </c>
      <c r="C14" s="214"/>
      <c r="D14" s="214"/>
      <c r="E14" s="214"/>
      <c r="F14" s="214"/>
      <c r="G14" s="214"/>
      <c r="H14" s="214"/>
      <c r="I14" s="215"/>
    </row>
    <row r="15" spans="1:9" ht="13.5" thickBot="1">
      <c r="A15" s="12"/>
      <c r="B15" s="12"/>
      <c r="C15" s="12"/>
      <c r="D15" s="12"/>
      <c r="E15" s="13"/>
      <c r="F15" s="36"/>
      <c r="I15" s="16"/>
    </row>
    <row r="16" spans="1:9" ht="24" customHeight="1" thickBot="1">
      <c r="A16" s="99" t="s">
        <v>15</v>
      </c>
      <c r="B16" s="216">
        <v>2016</v>
      </c>
      <c r="C16" s="217"/>
      <c r="D16" s="218"/>
      <c r="E16" s="218"/>
      <c r="F16" s="218"/>
      <c r="G16" s="218"/>
      <c r="H16" s="218"/>
      <c r="I16" s="219"/>
    </row>
    <row r="17" spans="1:9" ht="77.25" thickBot="1">
      <c r="A17" s="100" t="s">
        <v>16</v>
      </c>
      <c r="B17" s="17" t="s">
        <v>17</v>
      </c>
      <c r="C17" s="17" t="s">
        <v>75</v>
      </c>
      <c r="D17" s="18" t="s">
        <v>18</v>
      </c>
      <c r="E17" s="18" t="s">
        <v>19</v>
      </c>
      <c r="F17" s="18" t="s">
        <v>20</v>
      </c>
      <c r="G17" s="18" t="s">
        <v>21</v>
      </c>
      <c r="H17" s="18" t="s">
        <v>22</v>
      </c>
      <c r="I17" s="19" t="s">
        <v>23</v>
      </c>
    </row>
    <row r="18" spans="1:9" ht="12.75">
      <c r="A18" s="3">
        <v>6331</v>
      </c>
      <c r="B18" s="4"/>
      <c r="C18" s="4"/>
      <c r="D18" s="5"/>
      <c r="E18" s="6"/>
      <c r="F18" s="104">
        <v>234909</v>
      </c>
      <c r="G18" s="7"/>
      <c r="H18" s="8"/>
      <c r="I18" s="9"/>
    </row>
    <row r="19" spans="1:9" ht="12.75">
      <c r="A19" s="20">
        <v>6413</v>
      </c>
      <c r="B19" s="21"/>
      <c r="C19" s="21"/>
      <c r="D19" s="22"/>
      <c r="E19" s="22">
        <v>300</v>
      </c>
      <c r="F19" s="22"/>
      <c r="G19" s="22"/>
      <c r="H19" s="23"/>
      <c r="I19" s="24"/>
    </row>
    <row r="20" spans="1:9" ht="12.75">
      <c r="A20" s="20">
        <v>6526</v>
      </c>
      <c r="B20" s="21"/>
      <c r="C20" s="21"/>
      <c r="D20" s="22"/>
      <c r="E20" s="22">
        <v>801947</v>
      </c>
      <c r="F20" s="22"/>
      <c r="G20" s="22"/>
      <c r="H20" s="23"/>
      <c r="I20" s="24"/>
    </row>
    <row r="21" spans="1:9" ht="12.75">
      <c r="A21" s="20">
        <v>6615</v>
      </c>
      <c r="B21" s="21"/>
      <c r="C21" s="21"/>
      <c r="D21" s="22">
        <v>77500</v>
      </c>
      <c r="E21" s="22"/>
      <c r="F21" s="22"/>
      <c r="G21" s="22"/>
      <c r="H21" s="23"/>
      <c r="I21" s="24"/>
    </row>
    <row r="22" spans="1:9" ht="12.75">
      <c r="A22" s="20">
        <v>6631</v>
      </c>
      <c r="B22" s="21"/>
      <c r="C22" s="21"/>
      <c r="D22" s="22"/>
      <c r="E22" s="22"/>
      <c r="F22" s="22"/>
      <c r="G22" s="22">
        <v>88001</v>
      </c>
      <c r="H22" s="23"/>
      <c r="I22" s="24"/>
    </row>
    <row r="23" spans="1:9" ht="12.75">
      <c r="A23" s="20">
        <v>6711</v>
      </c>
      <c r="B23" s="21">
        <v>1037924</v>
      </c>
      <c r="C23" s="21">
        <v>8977394</v>
      </c>
      <c r="D23" s="22"/>
      <c r="E23" s="22"/>
      <c r="F23" s="22"/>
      <c r="G23" s="22"/>
      <c r="H23" s="23"/>
      <c r="I23" s="24"/>
    </row>
    <row r="24" spans="1:9" ht="12.75">
      <c r="A24" s="20">
        <v>6713</v>
      </c>
      <c r="B24" s="21">
        <v>41000</v>
      </c>
      <c r="C24" s="21"/>
      <c r="D24" s="22"/>
      <c r="E24" s="22"/>
      <c r="F24" s="22"/>
      <c r="G24" s="22"/>
      <c r="H24" s="23"/>
      <c r="I24" s="24"/>
    </row>
    <row r="25" spans="1:9" ht="13.5" thickBot="1">
      <c r="A25" s="26"/>
      <c r="B25" s="27"/>
      <c r="C25" s="27"/>
      <c r="D25" s="28"/>
      <c r="E25" s="28"/>
      <c r="F25" s="28"/>
      <c r="G25" s="28"/>
      <c r="H25" s="29"/>
      <c r="I25" s="30"/>
    </row>
    <row r="26" spans="1:9" s="1" customFormat="1" ht="30" customHeight="1" thickBot="1">
      <c r="A26" s="31" t="s">
        <v>24</v>
      </c>
      <c r="B26" s="32">
        <f>SUM(B23:B25)</f>
        <v>1078924</v>
      </c>
      <c r="C26" s="32">
        <f>SUM(C18:C25)</f>
        <v>8977394</v>
      </c>
      <c r="D26" s="33">
        <f>SUM(D21:D25)</f>
        <v>77500</v>
      </c>
      <c r="E26" s="34">
        <f>SUM(E18:E25)</f>
        <v>802247</v>
      </c>
      <c r="F26" s="33">
        <f>F18</f>
        <v>234909</v>
      </c>
      <c r="G26" s="34">
        <f>SUM(G18:G25)</f>
        <v>88001</v>
      </c>
      <c r="H26" s="33">
        <v>0</v>
      </c>
      <c r="I26" s="35">
        <v>0</v>
      </c>
    </row>
    <row r="27" spans="1:9" s="1" customFormat="1" ht="28.5" customHeight="1" thickBot="1">
      <c r="A27" s="31" t="s">
        <v>26</v>
      </c>
      <c r="B27" s="213">
        <f>B26+D26+E26+F26+G26+H26+I26+C26</f>
        <v>11258975</v>
      </c>
      <c r="C27" s="214"/>
      <c r="D27" s="214"/>
      <c r="E27" s="214"/>
      <c r="F27" s="214"/>
      <c r="G27" s="214"/>
      <c r="H27" s="214"/>
      <c r="I27" s="215"/>
    </row>
    <row r="28" spans="5:6" ht="13.5" thickBot="1">
      <c r="E28" s="38"/>
      <c r="F28" s="39"/>
    </row>
    <row r="29" spans="1:9" ht="26.25" thickBot="1">
      <c r="A29" s="99" t="s">
        <v>15</v>
      </c>
      <c r="B29" s="216">
        <v>2017</v>
      </c>
      <c r="C29" s="217"/>
      <c r="D29" s="218"/>
      <c r="E29" s="218"/>
      <c r="F29" s="218"/>
      <c r="G29" s="218"/>
      <c r="H29" s="218"/>
      <c r="I29" s="219"/>
    </row>
    <row r="30" spans="1:9" ht="77.25" thickBot="1">
      <c r="A30" s="100" t="s">
        <v>16</v>
      </c>
      <c r="B30" s="17" t="s">
        <v>17</v>
      </c>
      <c r="C30" s="17" t="s">
        <v>75</v>
      </c>
      <c r="D30" s="18" t="s">
        <v>18</v>
      </c>
      <c r="E30" s="18" t="s">
        <v>19</v>
      </c>
      <c r="F30" s="18" t="s">
        <v>20</v>
      </c>
      <c r="G30" s="18" t="s">
        <v>21</v>
      </c>
      <c r="H30" s="18" t="s">
        <v>22</v>
      </c>
      <c r="I30" s="19" t="s">
        <v>23</v>
      </c>
    </row>
    <row r="31" spans="1:9" ht="12.75">
      <c r="A31" s="3">
        <v>6331</v>
      </c>
      <c r="B31" s="4"/>
      <c r="C31" s="4"/>
      <c r="D31" s="5"/>
      <c r="E31" s="6"/>
      <c r="F31" s="104">
        <v>234909</v>
      </c>
      <c r="G31" s="7"/>
      <c r="H31" s="8"/>
      <c r="I31" s="9"/>
    </row>
    <row r="32" spans="1:9" ht="12.75">
      <c r="A32" s="20">
        <v>6413</v>
      </c>
      <c r="B32" s="21"/>
      <c r="C32" s="21"/>
      <c r="D32" s="22"/>
      <c r="E32" s="22">
        <v>300</v>
      </c>
      <c r="F32" s="22"/>
      <c r="G32" s="22"/>
      <c r="H32" s="23"/>
      <c r="I32" s="24"/>
    </row>
    <row r="33" spans="1:9" ht="12.75">
      <c r="A33" s="20">
        <v>6526</v>
      </c>
      <c r="B33" s="21"/>
      <c r="C33" s="21"/>
      <c r="D33" s="22"/>
      <c r="E33" s="22">
        <v>801947</v>
      </c>
      <c r="F33" s="22"/>
      <c r="G33" s="22"/>
      <c r="H33" s="23"/>
      <c r="I33" s="24"/>
    </row>
    <row r="34" spans="1:9" ht="12.75">
      <c r="A34" s="20">
        <v>6615</v>
      </c>
      <c r="B34" s="21"/>
      <c r="C34" s="21"/>
      <c r="D34" s="22">
        <v>77500</v>
      </c>
      <c r="E34" s="22"/>
      <c r="F34" s="22"/>
      <c r="G34" s="22"/>
      <c r="H34" s="23"/>
      <c r="I34" s="24"/>
    </row>
    <row r="35" spans="1:9" ht="13.5" customHeight="1">
      <c r="A35" s="20">
        <v>6631</v>
      </c>
      <c r="B35" s="21"/>
      <c r="C35" s="21"/>
      <c r="D35" s="22"/>
      <c r="E35" s="22"/>
      <c r="F35" s="22"/>
      <c r="G35" s="22">
        <v>88001</v>
      </c>
      <c r="H35" s="23"/>
      <c r="I35" s="24"/>
    </row>
    <row r="36" spans="1:9" ht="13.5" customHeight="1">
      <c r="A36" s="20">
        <v>6711</v>
      </c>
      <c r="B36" s="21">
        <v>1037924</v>
      </c>
      <c r="C36" s="21">
        <v>8977394</v>
      </c>
      <c r="D36" s="22"/>
      <c r="E36" s="22"/>
      <c r="F36" s="22"/>
      <c r="G36" s="22"/>
      <c r="H36" s="23"/>
      <c r="I36" s="24"/>
    </row>
    <row r="37" spans="1:9" ht="13.5" customHeight="1">
      <c r="A37" s="20">
        <v>6713</v>
      </c>
      <c r="B37" s="21">
        <v>41000</v>
      </c>
      <c r="C37" s="21"/>
      <c r="D37" s="22"/>
      <c r="E37" s="22"/>
      <c r="F37" s="22"/>
      <c r="G37" s="22"/>
      <c r="H37" s="23"/>
      <c r="I37" s="24"/>
    </row>
    <row r="38" spans="1:9" ht="13.5" thickBot="1">
      <c r="A38" s="26"/>
      <c r="B38" s="27"/>
      <c r="C38" s="27"/>
      <c r="D38" s="28"/>
      <c r="E38" s="28"/>
      <c r="F38" s="28"/>
      <c r="G38" s="28"/>
      <c r="H38" s="29"/>
      <c r="I38" s="24"/>
    </row>
    <row r="39" spans="1:9" s="1" customFormat="1" ht="30" customHeight="1" thickBot="1">
      <c r="A39" s="31" t="s">
        <v>24</v>
      </c>
      <c r="B39" s="32">
        <f>SUM(B36:B38)</f>
        <v>1078924</v>
      </c>
      <c r="C39" s="32">
        <f>SUM(C31:C38)</f>
        <v>8977394</v>
      </c>
      <c r="D39" s="32">
        <f>D34</f>
        <v>77500</v>
      </c>
      <c r="E39" s="32">
        <f>SUM(E31:E38)</f>
        <v>802247</v>
      </c>
      <c r="F39" s="32">
        <f>SUM(F31:F38)</f>
        <v>234909</v>
      </c>
      <c r="G39" s="32">
        <f>SUM(G31:G38)</f>
        <v>88001</v>
      </c>
      <c r="H39" s="32">
        <f>SUM(H36:H38)</f>
        <v>0</v>
      </c>
      <c r="I39" s="33">
        <f>SUM(I36:I38)</f>
        <v>0</v>
      </c>
    </row>
    <row r="40" spans="1:9" s="1" customFormat="1" ht="28.5" customHeight="1" thickBot="1">
      <c r="A40" s="31" t="s">
        <v>27</v>
      </c>
      <c r="B40" s="213">
        <f>B39+D39+E39+F39+G39+H39+I39+C39</f>
        <v>11258975</v>
      </c>
      <c r="C40" s="214"/>
      <c r="D40" s="214"/>
      <c r="E40" s="214"/>
      <c r="F40" s="214"/>
      <c r="G40" s="214"/>
      <c r="H40" s="214"/>
      <c r="I40" s="222"/>
    </row>
    <row r="41" spans="4:6" ht="13.5" customHeight="1">
      <c r="D41" s="40"/>
      <c r="E41" s="38"/>
      <c r="F41" s="41"/>
    </row>
    <row r="42" spans="4:6" ht="13.5" customHeight="1">
      <c r="D42" s="40"/>
      <c r="E42" s="42"/>
      <c r="F42" s="43"/>
    </row>
    <row r="43" spans="5:6" ht="13.5" customHeight="1">
      <c r="E43" s="44"/>
      <c r="F43" s="45"/>
    </row>
    <row r="44" spans="5:6" ht="13.5" customHeight="1">
      <c r="E44" s="46"/>
      <c r="F44" s="47"/>
    </row>
    <row r="45" spans="5:6" ht="13.5" customHeight="1">
      <c r="E45" s="38"/>
      <c r="F45" s="39"/>
    </row>
    <row r="46" spans="4:6" ht="28.5" customHeight="1">
      <c r="D46" s="40"/>
      <c r="E46" s="38"/>
      <c r="F46" s="48"/>
    </row>
    <row r="47" spans="4:6" ht="13.5" customHeight="1">
      <c r="D47" s="40"/>
      <c r="E47" s="38"/>
      <c r="F47" s="43"/>
    </row>
    <row r="48" spans="5:6" ht="13.5" customHeight="1">
      <c r="E48" s="38"/>
      <c r="F48" s="39"/>
    </row>
    <row r="49" spans="5:6" ht="13.5" customHeight="1">
      <c r="E49" s="38"/>
      <c r="F49" s="47"/>
    </row>
    <row r="50" spans="5:6" ht="13.5" customHeight="1">
      <c r="E50" s="38"/>
      <c r="F50" s="39"/>
    </row>
    <row r="51" spans="5:6" ht="22.5" customHeight="1">
      <c r="E51" s="38"/>
      <c r="F51" s="49"/>
    </row>
    <row r="52" spans="5:6" ht="13.5" customHeight="1">
      <c r="E52" s="44"/>
      <c r="F52" s="45"/>
    </row>
    <row r="53" spans="2:6" ht="13.5" customHeight="1">
      <c r="B53" s="40"/>
      <c r="C53" s="40"/>
      <c r="E53" s="44"/>
      <c r="F53" s="50"/>
    </row>
    <row r="54" spans="4:6" ht="13.5" customHeight="1">
      <c r="D54" s="40"/>
      <c r="E54" s="44"/>
      <c r="F54" s="51"/>
    </row>
    <row r="55" spans="4:6" ht="13.5" customHeight="1">
      <c r="D55" s="40"/>
      <c r="E55" s="46"/>
      <c r="F55" s="43"/>
    </row>
    <row r="56" spans="5:6" ht="13.5" customHeight="1">
      <c r="E56" s="38"/>
      <c r="F56" s="39"/>
    </row>
    <row r="57" spans="2:6" ht="13.5" customHeight="1">
      <c r="B57" s="40"/>
      <c r="C57" s="40"/>
      <c r="E57" s="38"/>
      <c r="F57" s="41"/>
    </row>
    <row r="58" spans="4:6" ht="13.5" customHeight="1">
      <c r="D58" s="40"/>
      <c r="E58" s="38"/>
      <c r="F58" s="50"/>
    </row>
    <row r="59" spans="4:6" ht="13.5" customHeight="1">
      <c r="D59" s="40"/>
      <c r="E59" s="46"/>
      <c r="F59" s="43"/>
    </row>
    <row r="60" spans="5:6" ht="13.5" customHeight="1">
      <c r="E60" s="44"/>
      <c r="F60" s="39"/>
    </row>
    <row r="61" spans="4:6" ht="13.5" customHeight="1">
      <c r="D61" s="40"/>
      <c r="E61" s="44"/>
      <c r="F61" s="50"/>
    </row>
    <row r="62" spans="5:6" ht="22.5" customHeight="1">
      <c r="E62" s="46"/>
      <c r="F62" s="49"/>
    </row>
    <row r="63" spans="5:6" ht="13.5" customHeight="1">
      <c r="E63" s="38"/>
      <c r="F63" s="39"/>
    </row>
    <row r="64" spans="5:6" ht="13.5" customHeight="1">
      <c r="E64" s="46"/>
      <c r="F64" s="43"/>
    </row>
    <row r="65" spans="5:6" ht="13.5" customHeight="1">
      <c r="E65" s="38"/>
      <c r="F65" s="39"/>
    </row>
    <row r="66" spans="5:6" ht="13.5" customHeight="1">
      <c r="E66" s="38"/>
      <c r="F66" s="39"/>
    </row>
    <row r="67" spans="1:6" ht="13.5" customHeight="1">
      <c r="A67" s="40"/>
      <c r="E67" s="52"/>
      <c r="F67" s="50"/>
    </row>
    <row r="68" spans="2:6" ht="13.5" customHeight="1">
      <c r="B68" s="40"/>
      <c r="C68" s="40"/>
      <c r="D68" s="40"/>
      <c r="E68" s="53"/>
      <c r="F68" s="50"/>
    </row>
    <row r="69" spans="2:6" ht="13.5" customHeight="1">
      <c r="B69" s="40"/>
      <c r="C69" s="40"/>
      <c r="D69" s="40"/>
      <c r="E69" s="53"/>
      <c r="F69" s="41"/>
    </row>
    <row r="70" spans="2:6" ht="13.5" customHeight="1">
      <c r="B70" s="40"/>
      <c r="C70" s="40"/>
      <c r="D70" s="40"/>
      <c r="E70" s="46"/>
      <c r="F70" s="47"/>
    </row>
    <row r="71" spans="5:6" ht="12.75">
      <c r="E71" s="38"/>
      <c r="F71" s="39"/>
    </row>
    <row r="72" spans="2:6" ht="12.75">
      <c r="B72" s="40"/>
      <c r="C72" s="40"/>
      <c r="E72" s="38"/>
      <c r="F72" s="50"/>
    </row>
    <row r="73" spans="4:6" ht="12.75">
      <c r="D73" s="40"/>
      <c r="E73" s="38"/>
      <c r="F73" s="41"/>
    </row>
    <row r="74" spans="4:6" ht="12.75">
      <c r="D74" s="40"/>
      <c r="E74" s="46"/>
      <c r="F74" s="43"/>
    </row>
    <row r="75" spans="5:6" ht="12.75">
      <c r="E75" s="38"/>
      <c r="F75" s="39"/>
    </row>
    <row r="76" spans="5:6" ht="12.75">
      <c r="E76" s="38"/>
      <c r="F76" s="39"/>
    </row>
    <row r="77" spans="5:6" ht="12.75">
      <c r="E77" s="54"/>
      <c r="F77" s="55"/>
    </row>
    <row r="78" spans="5:6" ht="12.75">
      <c r="E78" s="38"/>
      <c r="F78" s="39"/>
    </row>
    <row r="79" spans="5:6" ht="12.75">
      <c r="E79" s="38"/>
      <c r="F79" s="39"/>
    </row>
    <row r="80" spans="5:6" ht="12.75">
      <c r="E80" s="38"/>
      <c r="F80" s="39"/>
    </row>
    <row r="81" spans="5:6" ht="12.75">
      <c r="E81" s="46"/>
      <c r="F81" s="43"/>
    </row>
    <row r="82" spans="5:6" ht="12.75">
      <c r="E82" s="38"/>
      <c r="F82" s="39"/>
    </row>
    <row r="83" spans="5:6" ht="12.75">
      <c r="E83" s="46"/>
      <c r="F83" s="43"/>
    </row>
    <row r="84" spans="5:6" ht="12.75">
      <c r="E84" s="38"/>
      <c r="F84" s="39"/>
    </row>
    <row r="85" spans="5:6" ht="12.75">
      <c r="E85" s="38"/>
      <c r="F85" s="39"/>
    </row>
    <row r="86" spans="5:6" ht="12.75">
      <c r="E86" s="38"/>
      <c r="F86" s="39"/>
    </row>
    <row r="87" spans="5:6" ht="12.75">
      <c r="E87" s="38"/>
      <c r="F87" s="39"/>
    </row>
    <row r="88" spans="1:6" ht="28.5" customHeight="1">
      <c r="A88" s="56"/>
      <c r="B88" s="56"/>
      <c r="C88" s="56"/>
      <c r="D88" s="56"/>
      <c r="E88" s="57"/>
      <c r="F88" s="58"/>
    </row>
    <row r="89" spans="4:6" ht="12.75">
      <c r="D89" s="40"/>
      <c r="E89" s="38"/>
      <c r="F89" s="41"/>
    </row>
    <row r="90" spans="5:6" ht="12.75">
      <c r="E90" s="59"/>
      <c r="F90" s="60"/>
    </row>
    <row r="91" spans="5:6" ht="12.75">
      <c r="E91" s="38"/>
      <c r="F91" s="39"/>
    </row>
    <row r="92" spans="5:6" ht="12.75">
      <c r="E92" s="54"/>
      <c r="F92" s="55"/>
    </row>
    <row r="93" spans="5:6" ht="12.75">
      <c r="E93" s="54"/>
      <c r="F93" s="55"/>
    </row>
    <row r="94" spans="5:6" ht="12.75">
      <c r="E94" s="38"/>
      <c r="F94" s="39"/>
    </row>
    <row r="95" spans="5:6" ht="12.75">
      <c r="E95" s="46"/>
      <c r="F95" s="43"/>
    </row>
    <row r="96" spans="5:6" ht="12.75">
      <c r="E96" s="38"/>
      <c r="F96" s="39"/>
    </row>
    <row r="97" spans="5:6" ht="12.75">
      <c r="E97" s="38"/>
      <c r="F97" s="39"/>
    </row>
    <row r="98" spans="5:6" ht="12.75">
      <c r="E98" s="46"/>
      <c r="F98" s="43"/>
    </row>
    <row r="99" spans="5:6" ht="12.75">
      <c r="E99" s="38"/>
      <c r="F99" s="39"/>
    </row>
    <row r="100" spans="5:6" ht="12.75">
      <c r="E100" s="54"/>
      <c r="F100" s="55"/>
    </row>
    <row r="101" spans="5:6" ht="12.75">
      <c r="E101" s="46"/>
      <c r="F101" s="60"/>
    </row>
    <row r="102" spans="5:6" ht="12.75">
      <c r="E102" s="44"/>
      <c r="F102" s="55"/>
    </row>
    <row r="103" spans="5:6" ht="12.75">
      <c r="E103" s="46"/>
      <c r="F103" s="43"/>
    </row>
    <row r="104" spans="5:6" ht="12.75">
      <c r="E104" s="38"/>
      <c r="F104" s="39"/>
    </row>
    <row r="105" spans="4:6" ht="12.75">
      <c r="D105" s="40"/>
      <c r="E105" s="38"/>
      <c r="F105" s="41"/>
    </row>
    <row r="106" spans="5:6" ht="12.75">
      <c r="E106" s="44"/>
      <c r="F106" s="43"/>
    </row>
    <row r="107" spans="5:6" ht="12.75">
      <c r="E107" s="44"/>
      <c r="F107" s="55"/>
    </row>
    <row r="108" spans="4:6" ht="12.75">
      <c r="D108" s="40"/>
      <c r="E108" s="44"/>
      <c r="F108" s="61"/>
    </row>
    <row r="109" spans="4:6" ht="12.75">
      <c r="D109" s="40"/>
      <c r="E109" s="46"/>
      <c r="F109" s="47"/>
    </row>
    <row r="110" spans="5:6" ht="12.75">
      <c r="E110" s="38"/>
      <c r="F110" s="39"/>
    </row>
    <row r="111" spans="5:6" ht="12.75">
      <c r="E111" s="59"/>
      <c r="F111" s="62"/>
    </row>
    <row r="112" spans="5:6" ht="11.25" customHeight="1">
      <c r="E112" s="54"/>
      <c r="F112" s="55"/>
    </row>
    <row r="113" spans="2:6" ht="24" customHeight="1">
      <c r="B113" s="40"/>
      <c r="C113" s="40"/>
      <c r="E113" s="54"/>
      <c r="F113" s="63"/>
    </row>
    <row r="114" spans="4:6" ht="15" customHeight="1">
      <c r="D114" s="40"/>
      <c r="E114" s="54"/>
      <c r="F114" s="63"/>
    </row>
    <row r="115" spans="5:6" ht="11.25" customHeight="1">
      <c r="E115" s="59"/>
      <c r="F115" s="60"/>
    </row>
    <row r="116" spans="5:6" ht="12.75">
      <c r="E116" s="54"/>
      <c r="F116" s="55"/>
    </row>
    <row r="117" spans="2:6" ht="13.5" customHeight="1">
      <c r="B117" s="40"/>
      <c r="C117" s="40"/>
      <c r="E117" s="54"/>
      <c r="F117" s="64"/>
    </row>
    <row r="118" spans="4:6" ht="12.75" customHeight="1">
      <c r="D118" s="40"/>
      <c r="E118" s="54"/>
      <c r="F118" s="41"/>
    </row>
    <row r="119" spans="4:6" ht="12.75" customHeight="1">
      <c r="D119" s="40"/>
      <c r="E119" s="46"/>
      <c r="F119" s="47"/>
    </row>
    <row r="120" spans="5:6" ht="12.75">
      <c r="E120" s="38"/>
      <c r="F120" s="39"/>
    </row>
    <row r="121" spans="4:6" ht="12.75">
      <c r="D121" s="40"/>
      <c r="E121" s="38"/>
      <c r="F121" s="61"/>
    </row>
    <row r="122" spans="5:6" ht="12.75">
      <c r="E122" s="59"/>
      <c r="F122" s="60"/>
    </row>
    <row r="123" spans="5:6" ht="12.75">
      <c r="E123" s="54"/>
      <c r="F123" s="55"/>
    </row>
    <row r="124" spans="5:6" ht="12.75">
      <c r="E124" s="38"/>
      <c r="F124" s="39"/>
    </row>
    <row r="125" spans="1:6" ht="19.5" customHeight="1">
      <c r="A125" s="65"/>
      <c r="B125" s="12"/>
      <c r="C125" s="12"/>
      <c r="D125" s="12"/>
      <c r="E125" s="12"/>
      <c r="F125" s="50"/>
    </row>
    <row r="126" spans="1:6" ht="15" customHeight="1">
      <c r="A126" s="40"/>
      <c r="E126" s="52"/>
      <c r="F126" s="50"/>
    </row>
    <row r="127" spans="1:6" ht="12.75">
      <c r="A127" s="40"/>
      <c r="B127" s="40"/>
      <c r="C127" s="40"/>
      <c r="E127" s="52"/>
      <c r="F127" s="41"/>
    </row>
    <row r="128" spans="4:6" ht="12.75">
      <c r="D128" s="40"/>
      <c r="E128" s="38"/>
      <c r="F128" s="50"/>
    </row>
    <row r="129" spans="5:6" ht="12.75">
      <c r="E129" s="42"/>
      <c r="F129" s="43"/>
    </row>
    <row r="130" spans="2:6" ht="12.75">
      <c r="B130" s="40"/>
      <c r="C130" s="40"/>
      <c r="E130" s="38"/>
      <c r="F130" s="41"/>
    </row>
    <row r="131" spans="4:6" ht="12.75">
      <c r="D131" s="40"/>
      <c r="E131" s="38"/>
      <c r="F131" s="41"/>
    </row>
    <row r="132" spans="5:6" ht="12.75">
      <c r="E132" s="46"/>
      <c r="F132" s="47"/>
    </row>
    <row r="133" spans="4:6" ht="22.5" customHeight="1">
      <c r="D133" s="40"/>
      <c r="E133" s="38"/>
      <c r="F133" s="48"/>
    </row>
    <row r="134" spans="5:6" ht="12.75">
      <c r="E134" s="38"/>
      <c r="F134" s="47"/>
    </row>
    <row r="135" spans="2:6" ht="12.75">
      <c r="B135" s="40"/>
      <c r="C135" s="40"/>
      <c r="E135" s="44"/>
      <c r="F135" s="50"/>
    </row>
    <row r="136" spans="4:6" ht="12.75">
      <c r="D136" s="40"/>
      <c r="E136" s="44"/>
      <c r="F136" s="51"/>
    </row>
    <row r="137" spans="5:6" ht="12.75">
      <c r="E137" s="46"/>
      <c r="F137" s="43"/>
    </row>
    <row r="138" spans="1:6" ht="13.5" customHeight="1">
      <c r="A138" s="40"/>
      <c r="E138" s="52"/>
      <c r="F138" s="50"/>
    </row>
    <row r="139" spans="2:6" ht="13.5" customHeight="1">
      <c r="B139" s="40"/>
      <c r="C139" s="40"/>
      <c r="E139" s="38"/>
      <c r="F139" s="50"/>
    </row>
    <row r="140" spans="4:6" ht="13.5" customHeight="1">
      <c r="D140" s="40"/>
      <c r="E140" s="38"/>
      <c r="F140" s="41"/>
    </row>
    <row r="141" spans="4:6" ht="12.75">
      <c r="D141" s="40"/>
      <c r="E141" s="46"/>
      <c r="F141" s="43"/>
    </row>
    <row r="142" spans="4:6" ht="12.75">
      <c r="D142" s="40"/>
      <c r="E142" s="38"/>
      <c r="F142" s="41"/>
    </row>
    <row r="143" spans="5:6" ht="12.75">
      <c r="E143" s="59"/>
      <c r="F143" s="60"/>
    </row>
    <row r="144" spans="4:6" ht="12.75">
      <c r="D144" s="40"/>
      <c r="E144" s="44"/>
      <c r="F144" s="61"/>
    </row>
    <row r="145" spans="4:6" ht="12.75">
      <c r="D145" s="40"/>
      <c r="E145" s="46"/>
      <c r="F145" s="47"/>
    </row>
    <row r="146" spans="5:6" ht="12.75">
      <c r="E146" s="59"/>
      <c r="F146" s="66"/>
    </row>
    <row r="147" spans="2:6" ht="12.75">
      <c r="B147" s="40"/>
      <c r="C147" s="40"/>
      <c r="E147" s="54"/>
      <c r="F147" s="64"/>
    </row>
    <row r="148" spans="4:6" ht="12.75">
      <c r="D148" s="40"/>
      <c r="E148" s="54"/>
      <c r="F148" s="41"/>
    </row>
    <row r="149" spans="4:6" ht="12.75">
      <c r="D149" s="40"/>
      <c r="E149" s="46"/>
      <c r="F149" s="47"/>
    </row>
    <row r="150" spans="4:6" ht="12.75">
      <c r="D150" s="40"/>
      <c r="E150" s="46"/>
      <c r="F150" s="47"/>
    </row>
    <row r="151" spans="5:6" ht="12.75">
      <c r="E151" s="38"/>
      <c r="F151" s="39"/>
    </row>
    <row r="152" spans="1:6" s="67" customFormat="1" ht="18" customHeight="1">
      <c r="A152" s="220"/>
      <c r="B152" s="221"/>
      <c r="C152" s="221"/>
      <c r="D152" s="221"/>
      <c r="E152" s="221"/>
      <c r="F152" s="221"/>
    </row>
    <row r="153" spans="1:6" ht="28.5" customHeight="1">
      <c r="A153" s="56"/>
      <c r="B153" s="56"/>
      <c r="C153" s="56"/>
      <c r="D153" s="56"/>
      <c r="E153" s="57"/>
      <c r="F153" s="58"/>
    </row>
    <row r="155" spans="1:6" ht="15.75">
      <c r="A155" s="69"/>
      <c r="B155" s="40"/>
      <c r="C155" s="40"/>
      <c r="D155" s="40"/>
      <c r="E155" s="70"/>
      <c r="F155" s="11"/>
    </row>
    <row r="156" spans="1:6" ht="12.75">
      <c r="A156" s="40"/>
      <c r="B156" s="40"/>
      <c r="C156" s="40"/>
      <c r="D156" s="40"/>
      <c r="E156" s="70"/>
      <c r="F156" s="11"/>
    </row>
    <row r="157" spans="1:6" ht="17.25" customHeight="1">
      <c r="A157" s="40"/>
      <c r="B157" s="40"/>
      <c r="C157" s="40"/>
      <c r="D157" s="40"/>
      <c r="E157" s="70"/>
      <c r="F157" s="11"/>
    </row>
    <row r="158" spans="1:6" ht="13.5" customHeight="1">
      <c r="A158" s="40"/>
      <c r="B158" s="40"/>
      <c r="C158" s="40"/>
      <c r="D158" s="40"/>
      <c r="E158" s="70"/>
      <c r="F158" s="11"/>
    </row>
    <row r="159" spans="1:6" ht="12.75">
      <c r="A159" s="40"/>
      <c r="B159" s="40"/>
      <c r="C159" s="40"/>
      <c r="D159" s="40"/>
      <c r="E159" s="70"/>
      <c r="F159" s="11"/>
    </row>
    <row r="160" spans="1:4" ht="12.75">
      <c r="A160" s="40"/>
      <c r="B160" s="40"/>
      <c r="C160" s="40"/>
      <c r="D160" s="40"/>
    </row>
    <row r="161" spans="1:6" ht="12.75">
      <c r="A161" s="40"/>
      <c r="B161" s="40"/>
      <c r="C161" s="40"/>
      <c r="D161" s="40"/>
      <c r="E161" s="70"/>
      <c r="F161" s="11"/>
    </row>
    <row r="162" spans="1:6" ht="12.75">
      <c r="A162" s="40"/>
      <c r="B162" s="40"/>
      <c r="C162" s="40"/>
      <c r="D162" s="40"/>
      <c r="E162" s="70"/>
      <c r="F162" s="71"/>
    </row>
    <row r="163" spans="1:6" ht="12.75">
      <c r="A163" s="40"/>
      <c r="B163" s="40"/>
      <c r="C163" s="40"/>
      <c r="D163" s="40"/>
      <c r="E163" s="70"/>
      <c r="F163" s="11"/>
    </row>
    <row r="164" spans="1:6" ht="22.5" customHeight="1">
      <c r="A164" s="40"/>
      <c r="B164" s="40"/>
      <c r="C164" s="40"/>
      <c r="D164" s="40"/>
      <c r="E164" s="70"/>
      <c r="F164" s="48"/>
    </row>
    <row r="165" spans="5:6" ht="22.5" customHeight="1">
      <c r="E165" s="46"/>
      <c r="F165" s="49"/>
    </row>
  </sheetData>
  <sheetProtection/>
  <mergeCells count="8">
    <mergeCell ref="B40:I40"/>
    <mergeCell ref="A152:F152"/>
    <mergeCell ref="A1:I1"/>
    <mergeCell ref="B3:I3"/>
    <mergeCell ref="B14:I14"/>
    <mergeCell ref="B16:I16"/>
    <mergeCell ref="B27:I27"/>
    <mergeCell ref="B29:I29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Gordana</cp:lastModifiedBy>
  <cp:lastPrinted>2015-10-22T13:56:45Z</cp:lastPrinted>
  <dcterms:created xsi:type="dcterms:W3CDTF">2013-09-11T11:00:21Z</dcterms:created>
  <dcterms:modified xsi:type="dcterms:W3CDTF">2015-11-10T11:26:24Z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