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7" activeTab="7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OPĆI DIO 2017" sheetId="7" r:id="rId7"/>
    <sheet name="OPĆI" sheetId="8" r:id="rId8"/>
    <sheet name="PLAN PRIHODA 2018-OPĆI" sheetId="9" r:id="rId9"/>
    <sheet name="PLAN PRIHODA 2018,2019,2020" sheetId="10" r:id="rId10"/>
  </sheets>
  <definedNames>
    <definedName name="_xlnm.Print_Titles" localSheetId="1">'PLAN PRIHODA'!$1:$1</definedName>
    <definedName name="_xlnm.Print_Titles" localSheetId="9">'PLAN PRIHODA 2018,2019,2020'!$2:$3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<sst xmlns="http://schemas.openxmlformats.org/spreadsheetml/2006/main" count="1064" uniqueCount="248">
  <si>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</si>
  <si>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</si>
  <si>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</si>
  <si>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</si>
  <si>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</si>
  <si>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</si>
  <si>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</si>
  <si>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</si>
  <si>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</si>
  <si>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</si>
  <si>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</si>
  <si>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</si>
  <si>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</si>
  <si>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</si>
  <si>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</si>
  <si>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</si>
  <si>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</si>
  <si>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</si>
  <si>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</si>
  <si>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</si>
  <si>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</si>
  <si>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</si>
  <si>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</si>
  <si>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</si>
  <si>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</si>
  <si>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</si>
  <si>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</si>
  <si>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</si>
  <si>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</si>
  <si>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</si>
  <si>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</si>
  <si>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</si>
  <si>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</si>
  <si>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</si>
  <si>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</si>
  <si>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</si>
  <si>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</si>
  <si>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</si>
  <si>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</si>
  <si>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</si>
  <si>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</si>
  <si>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</si>
  <si>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</si>
  <si>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</si>
  <si>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</si>
  <si>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</si>
  <si>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</si>
  <si>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</si>
  <si>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</si>
  <si>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</si>
  <si>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</si>
  <si>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</si>
  <si>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</si>
  <si>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</si>
  <si>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</si>
  <si>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</si>
  <si>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</si>
  <si>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</si>
  <si>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</si>
  <si>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</si>
  <si>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</si>
  <si>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</si>
  <si>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</si>
  <si>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</si>
  <si>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</si>
  <si>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</si>
  <si>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</si>
  <si>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</si>
  <si>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</si>
  <si>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</si>
  <si>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</si>
  <si>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</si>
  <si>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</si>
  <si>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</si>
  <si>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</si>
  <si>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</si>
  <si>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</si>
  <si>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</si>
  <si>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</si>
  <si>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</si>
  <si>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</si>
  <si>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</si>
  <si>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</si>
  <si>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</si>
  <si>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</si>
  <si>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</si>
  <si>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</si>
  <si>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</si>
  <si>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</si>
  <si>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</si>
  <si>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</si>
  <si>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</si>
  <si>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</si>
  <si>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</si>
  <si>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</si>
  <si>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</si>
  <si>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</si>
  <si>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</si>
  <si>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</si>
  <si>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</si>
  <si>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</si>
  <si>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</si>
  <si>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</si>
  <si>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</si>
  <si>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</si>
  <si>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</si>
  <si>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</si>
  <si>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</si>
  <si>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</si>
  <si>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</si>
  <si>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</si>
  <si>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</si>
  <si>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</si>
  <si>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</si>
  <si>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</si>
  <si>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</si>
  <si>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</si>
  <si>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</si>
  <si>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</si>
  <si>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</si>
  <si>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</si>
  <si>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</si>
  <si>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</si>
  <si>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</si>
  <si>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</si>
  <si>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</si>
  <si>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</si>
  <si>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</si>
  <si>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</si>
  <si>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</si>
  <si>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</si>
  <si>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</si>
  <si>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</si>
  <si>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</si>
  <si>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</si>
  <si>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</si>
  <si>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</si>
  <si>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</si>
  <si>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</si>
  <si>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</si>
  <si>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</si>
  <si>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</si>
  <si>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</si>
  <si>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</si>
  <si>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</si>
  <si>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</si>
  <si>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</si>
  <si>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</si>
  <si>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</si>
  <si>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</si>
  <si>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</si>
  <si>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</si>
  <si>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</si>
  <si>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</si>
  <si>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</si>
  <si>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</si>
  <si>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</si>
  <si>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</si>
  <si>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</si>
  <si>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</si>
  <si>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</si>
  <si>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</si>
  <si>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</si>
  <si>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</si>
  <si>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</si>
  <si>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</si>
  <si>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</si>
  <si>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</si>
  <si>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</si>
  <si>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</si>
  <si>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</si>
  <si>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</si>
  <si>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</si>
  <si>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</si>
  <si>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</si>
  <si>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</si>
  <si>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</si>
  <si>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</si>
  <si>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</si>
  <si>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</si>
  <si>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</si>
  <si>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Ravnateljica</t>
  </si>
  <si>
    <t xml:space="preserve">PLAN RASHODA I IZDATAKA </t>
  </si>
  <si>
    <t>Produženi boravak</t>
  </si>
  <si>
    <t>Reprezentacija</t>
  </si>
  <si>
    <t>T 100004</t>
  </si>
  <si>
    <t>Premije osiguranja</t>
  </si>
  <si>
    <t>Prijedlog plana 
za 2016.</t>
  </si>
  <si>
    <t>Projekcija plana
za 2017.</t>
  </si>
  <si>
    <t>Projekcija plana 
za 2018.</t>
  </si>
  <si>
    <t>Gradske</t>
  </si>
  <si>
    <t>AZOO</t>
  </si>
  <si>
    <t>Predsjednik ŠO:</t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</si>
  <si>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</si>
  <si>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</si>
  <si>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</si>
  <si>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</si>
  <si>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</si>
  <si>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</si>
  <si>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</si>
  <si>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</si>
  <si>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</si>
  <si>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</si>
  <si>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</si>
  <si>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</si>
  <si>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</si>
  <si>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</si>
  <si>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</si>
  <si>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</si>
  <si>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PROJEKCIJA PLANA ZA 2018.</t>
  </si>
  <si>
    <t xml:space="preserve"> FINANCIJSKI PLAN OSNOVNA ŠKOLA DRAGUTINA DOMJANIĆA, Sveti Ivan Zelina 
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</si>
  <si>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</si>
  <si>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</si>
  <si>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</si>
  <si>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PROJEKCIJA PLANA ZA 2019.</t>
  </si>
  <si>
    <t>Instrumenti,uređaji i strojevi</t>
  </si>
  <si>
    <t>SVEUKUPNO:</t>
  </si>
  <si>
    <t>Prijedlog plana 
za 2018.</t>
  </si>
  <si>
    <t>Projekcija plana
za 2019.</t>
  </si>
  <si>
    <t>Projekcija plana 
za 2020.</t>
  </si>
  <si>
    <t xml:space="preserve">PRIJEDLOG PLANA ZA 2018.
</t>
  </si>
  <si>
    <t>Program 1003  Zadruga Zelinček</t>
  </si>
  <si>
    <t>Naknade građanima i kućanstvima</t>
  </si>
  <si>
    <t>Ostale naknade iz proračuna u novcu</t>
  </si>
  <si>
    <t>Tekući projekt T100030 SUFINANCIRANJE PREHRANE UČENIKA OŠ</t>
  </si>
  <si>
    <t xml:space="preserve">Izvor 4.S. ZAKLADA </t>
  </si>
  <si>
    <t>Izvor 4. ŠKOLSKA SHEMA Mlijeko i voće</t>
  </si>
  <si>
    <t>Ukupno prihodi i primici za 2019.</t>
  </si>
  <si>
    <t>Ukupno prihodi i primici za 2018.</t>
  </si>
  <si>
    <t>Ukupno prihodi i primici za 2020.</t>
  </si>
  <si>
    <t>PRIJEDLOG FINANCIJSKOG PLANA OSNOVNA ŠKOLA DRAGUTINA DOMJANIĆA, Sveti Ivan Zelina 
 ZA 2018. I PROJEKCIJA PLANA ZA  2019. I 2020. GODINU
OPĆI DIO</t>
  </si>
  <si>
    <t>Vlastiti prihodi
3.3.</t>
  </si>
  <si>
    <t>Prihodi za posebne namjene
4.L.</t>
  </si>
  <si>
    <t xml:space="preserve">Pomoći
5.K.
</t>
  </si>
  <si>
    <t>Donacije
6.3.</t>
  </si>
  <si>
    <t>Aktivnost A100006 Produženi boravak</t>
  </si>
  <si>
    <t>Aktivnost T100003 Rashodi poslovanja</t>
  </si>
  <si>
    <t>Aktivnost T100008 Rashodi poslovanja</t>
  </si>
  <si>
    <t>Aktivnost T100004 Rashodi poslovanja</t>
  </si>
  <si>
    <t>Tekući projekt T100001 Županijska stručna vijeća-Kemija,Razredna nastava</t>
  </si>
  <si>
    <t>Tekući projekt T100002 Natjecanja</t>
  </si>
  <si>
    <t>Tekući projekt A100002 Pomoćnici u nastavi-Mladi za mlade, Pomoć sebi i drugima</t>
  </si>
  <si>
    <t>Tekući projekt T100012 Oprema škola</t>
  </si>
  <si>
    <t xml:space="preserve"> </t>
  </si>
  <si>
    <t>Opći prihodi i primici
Državni proračun
5.K.</t>
  </si>
  <si>
    <t>Opći prihodi i primici
Županijski proračun
1.1.</t>
  </si>
  <si>
    <t>U Svetom Ivanu Zelini, 28.12.2017.</t>
  </si>
  <si>
    <t>Martina Hrupec, v.r.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</si>
</sst>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6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5" fillId="0" borderId="43" xfId="0" applyNumberFormat="1" applyFont="1" applyFill="1" applyBorder="1" applyAlignment="1" applyProtection="1">
      <alignment horizontal="center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4" fontId="77" fillId="52" borderId="43" xfId="0" applyNumberFormat="1" applyFont="1" applyFill="1" applyBorder="1" applyAlignment="1" applyProtection="1">
      <alignment/>
      <protection/>
    </xf>
    <xf numFmtId="0" fontId="78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7" fillId="0" borderId="49" xfId="0" applyNumberFormat="1" applyFont="1" applyFill="1" applyBorder="1" applyAlignment="1" applyProtection="1">
      <alignment horizontal="center" vertical="center" wrapText="1"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2" fillId="28" borderId="48" xfId="0" applyNumberFormat="1" applyFont="1" applyFill="1" applyBorder="1" applyAlignment="1" applyProtection="1">
      <alignment horizontal="center"/>
      <protection/>
    </xf>
    <xf numFmtId="0" fontId="22" fillId="28" borderId="48" xfId="0" applyNumberFormat="1" applyFont="1" applyFill="1" applyBorder="1" applyAlignment="1" applyProtection="1">
      <alignment wrapText="1"/>
      <protection/>
    </xf>
    <xf numFmtId="4" fontId="46" fillId="28" borderId="48" xfId="0" applyNumberFormat="1" applyFont="1" applyFill="1" applyBorder="1" applyAlignment="1" applyProtection="1">
      <alignment/>
      <protection/>
    </xf>
    <xf numFmtId="4" fontId="41" fillId="28" borderId="48" xfId="0" applyNumberFormat="1" applyFont="1" applyFill="1" applyBorder="1" applyAlignment="1" applyProtection="1">
      <alignment/>
      <protection/>
    </xf>
    <xf numFmtId="4" fontId="46" fillId="28" borderId="43" xfId="0" applyNumberFormat="1" applyFont="1" applyFill="1" applyBorder="1" applyAlignment="1" applyProtection="1">
      <alignment/>
      <protection/>
    </xf>
    <xf numFmtId="4" fontId="79" fillId="51" borderId="43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/>
    </xf>
    <xf numFmtId="4" fontId="33" fillId="0" borderId="43" xfId="0" applyNumberFormat="1" applyFont="1" applyBorder="1" applyAlignment="1">
      <alignment horizontal="right"/>
    </xf>
    <xf numFmtId="4" fontId="33" fillId="0" borderId="43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5" fillId="0" borderId="47" xfId="0" applyNumberFormat="1" applyFont="1" applyFill="1" applyBorder="1" applyAlignment="1" applyProtection="1">
      <alignment wrapText="1"/>
      <protection/>
    </xf>
    <xf numFmtId="0" fontId="0" fillId="0" borderId="47" xfId="0" applyNumberFormat="1" applyFill="1" applyBorder="1" applyAlignment="1" applyProtection="1">
      <alignment/>
      <protection/>
    </xf>
    <xf numFmtId="0" fontId="39" fillId="35" borderId="45" xfId="0" applyNumberFormat="1" applyFont="1" applyFill="1" applyBorder="1" applyAlignment="1" applyProtection="1">
      <alignment horizontal="center" vertical="center" wrapText="1"/>
      <protection/>
    </xf>
    <xf numFmtId="0" fontId="39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24" t="s">
        <v>140</v>
      </c>
      <c r="B1" s="224"/>
      <c r="C1" s="224"/>
      <c r="D1" s="224"/>
      <c r="E1" s="224"/>
      <c r="F1" s="224"/>
      <c r="G1" s="224"/>
      <c r="H1" s="224"/>
    </row>
    <row r="2" spans="1:8" s="72" customFormat="1" ht="26.25" customHeight="1">
      <c r="A2" s="224" t="s">
        <v>48</v>
      </c>
      <c r="B2" s="224"/>
      <c r="C2" s="224"/>
      <c r="D2" s="224"/>
      <c r="E2" s="224"/>
      <c r="F2" s="224"/>
      <c r="G2" s="235"/>
      <c r="H2" s="235"/>
    </row>
    <row r="3" spans="1:8" ht="25.5" customHeight="1">
      <c r="A3" s="224"/>
      <c r="B3" s="224"/>
      <c r="C3" s="224"/>
      <c r="D3" s="224"/>
      <c r="E3" s="224"/>
      <c r="F3" s="224"/>
      <c r="G3" s="224"/>
      <c r="H3" s="226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29" t="s">
        <v>49</v>
      </c>
      <c r="B6" s="228"/>
      <c r="C6" s="228"/>
      <c r="D6" s="228"/>
      <c r="E6" s="234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29" t="s">
        <v>3</v>
      </c>
      <c r="B7" s="228"/>
      <c r="C7" s="228"/>
      <c r="D7" s="228"/>
      <c r="E7" s="234"/>
      <c r="F7" s="83">
        <v>10789589</v>
      </c>
      <c r="G7" s="83">
        <v>10789589</v>
      </c>
      <c r="H7" s="83">
        <v>10789589</v>
      </c>
    </row>
    <row r="8" spans="1:8" ht="22.5" customHeight="1">
      <c r="A8" s="236" t="s">
        <v>4</v>
      </c>
      <c r="B8" s="234"/>
      <c r="C8" s="234"/>
      <c r="D8" s="234"/>
      <c r="E8" s="234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27" t="s">
        <v>5</v>
      </c>
      <c r="B10" s="228"/>
      <c r="C10" s="228"/>
      <c r="D10" s="228"/>
      <c r="E10" s="237"/>
      <c r="F10" s="84">
        <v>10446389</v>
      </c>
      <c r="G10" s="84">
        <v>10446389</v>
      </c>
      <c r="H10" s="84">
        <v>10446389</v>
      </c>
    </row>
    <row r="11" spans="1:8" ht="22.5" customHeight="1">
      <c r="A11" s="236" t="s">
        <v>6</v>
      </c>
      <c r="B11" s="234"/>
      <c r="C11" s="234"/>
      <c r="D11" s="234"/>
      <c r="E11" s="234"/>
      <c r="F11" s="84">
        <v>343200</v>
      </c>
      <c r="G11" s="84">
        <v>343200</v>
      </c>
      <c r="H11" s="84">
        <v>343200</v>
      </c>
    </row>
    <row r="12" spans="1:8" ht="22.5" customHeight="1">
      <c r="A12" s="227" t="s">
        <v>7</v>
      </c>
      <c r="B12" s="228"/>
      <c r="C12" s="228"/>
      <c r="D12" s="228"/>
      <c r="E12" s="228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24"/>
      <c r="B13" s="225"/>
      <c r="C13" s="225"/>
      <c r="D13" s="225"/>
      <c r="E13" s="225"/>
      <c r="F13" s="226"/>
      <c r="G13" s="226"/>
      <c r="H13" s="226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30" t="s">
        <v>8</v>
      </c>
      <c r="B15" s="231"/>
      <c r="C15" s="231"/>
      <c r="D15" s="231"/>
      <c r="E15" s="232"/>
      <c r="F15" s="86">
        <v>0</v>
      </c>
      <c r="G15" s="86">
        <v>0</v>
      </c>
      <c r="H15" s="84">
        <v>0</v>
      </c>
    </row>
    <row r="16" spans="1:8" s="67" customFormat="1" ht="25.5" customHeight="1">
      <c r="A16" s="233"/>
      <c r="B16" s="225"/>
      <c r="C16" s="225"/>
      <c r="D16" s="225"/>
      <c r="E16" s="225"/>
      <c r="F16" s="226"/>
      <c r="G16" s="226"/>
      <c r="H16" s="226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29" t="s">
        <v>9</v>
      </c>
      <c r="B18" s="228"/>
      <c r="C18" s="228"/>
      <c r="D18" s="228"/>
      <c r="E18" s="228"/>
      <c r="F18" s="83"/>
      <c r="G18" s="83"/>
      <c r="H18" s="83"/>
    </row>
    <row r="19" spans="1:8" s="67" customFormat="1" ht="22.5" customHeight="1">
      <c r="A19" s="229" t="s">
        <v>10</v>
      </c>
      <c r="B19" s="228"/>
      <c r="C19" s="228"/>
      <c r="D19" s="228"/>
      <c r="E19" s="228"/>
      <c r="F19" s="83"/>
      <c r="G19" s="83"/>
      <c r="H19" s="83"/>
    </row>
    <row r="20" spans="1:8" s="67" customFormat="1" ht="22.5" customHeight="1">
      <c r="A20" s="227" t="s">
        <v>11</v>
      </c>
      <c r="B20" s="228"/>
      <c r="C20" s="228"/>
      <c r="D20" s="228"/>
      <c r="E20" s="228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27" t="s">
        <v>12</v>
      </c>
      <c r="B22" s="228"/>
      <c r="C22" s="228"/>
      <c r="D22" s="228"/>
      <c r="E22" s="228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4"/>
  <sheetViews>
    <sheetView zoomScalePageLayoutView="0" workbookViewId="0" topLeftCell="A1">
      <pane ySplit="3" topLeftCell="A352" activePane="bottomLeft" state="frozen"/>
      <selection pane="topLeft" activeCell="A1" sqref="A1"/>
      <selection pane="bottomLeft" activeCell="U381" sqref="U381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0.2890625" style="105" hidden="1" customWidth="1"/>
    <col min="9" max="10" width="10.8515625" style="105" customWidth="1"/>
    <col min="11" max="11" width="9.8515625" style="2" customWidth="1"/>
    <col min="12" max="13" width="7.00390625" style="2" customWidth="1"/>
    <col min="14" max="14" width="12.421875" style="2" bestFit="1" customWidth="1"/>
    <col min="15" max="15" width="12.7109375" style="2" customWidth="1"/>
    <col min="16" max="16384" width="11.421875" style="10" customWidth="1"/>
  </cols>
  <sheetData>
    <row r="1" spans="1:15" ht="26.25" customHeight="1">
      <c r="A1" s="248" t="s">
        <v>182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11" customFormat="1" ht="52.5" customHeight="1">
      <c r="A2" s="272" t="s">
        <v>29</v>
      </c>
      <c r="B2" s="272" t="s">
        <v>30</v>
      </c>
      <c r="C2" s="272" t="s">
        <v>220</v>
      </c>
      <c r="D2" s="272" t="s">
        <v>244</v>
      </c>
      <c r="E2" s="272" t="s">
        <v>245</v>
      </c>
      <c r="F2" s="274" t="s">
        <v>231</v>
      </c>
      <c r="G2" s="274" t="s">
        <v>232</v>
      </c>
      <c r="H2" s="211"/>
      <c r="I2" s="278" t="s">
        <v>233</v>
      </c>
      <c r="J2" s="279"/>
      <c r="K2" s="272" t="s">
        <v>234</v>
      </c>
      <c r="L2" s="276" t="s">
        <v>22</v>
      </c>
      <c r="M2" s="276" t="s">
        <v>23</v>
      </c>
      <c r="N2" s="272" t="s">
        <v>209</v>
      </c>
      <c r="O2" s="272" t="s">
        <v>214</v>
      </c>
    </row>
    <row r="3" spans="1:17" ht="18" customHeight="1">
      <c r="A3" s="273"/>
      <c r="B3" s="273"/>
      <c r="C3" s="273"/>
      <c r="D3" s="273"/>
      <c r="E3" s="273"/>
      <c r="F3" s="275"/>
      <c r="G3" s="275"/>
      <c r="H3" s="200"/>
      <c r="I3" s="200" t="s">
        <v>190</v>
      </c>
      <c r="J3" s="200" t="s">
        <v>191</v>
      </c>
      <c r="K3" s="273"/>
      <c r="L3" s="277"/>
      <c r="M3" s="277"/>
      <c r="N3" s="273"/>
      <c r="O3" s="273"/>
      <c r="Q3" s="11"/>
    </row>
    <row r="4" spans="1:3" s="11" customFormat="1" ht="12.75">
      <c r="A4" s="93"/>
      <c r="B4" s="184" t="s">
        <v>103</v>
      </c>
      <c r="C4"/>
    </row>
    <row r="5" spans="1:15" ht="12.75" customHeight="1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93"/>
      <c r="B7" s="95" t="s">
        <v>208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9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93"/>
      <c r="B9" s="95" t="s">
        <v>87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93"/>
      <c r="B10" s="255" t="s">
        <v>193</v>
      </c>
      <c r="C10" s="250"/>
      <c r="D10" s="250"/>
      <c r="E10" s="250"/>
      <c r="F10" s="250"/>
      <c r="G10" s="250"/>
      <c r="H10"/>
      <c r="I10"/>
      <c r="J10"/>
      <c r="K10"/>
      <c r="L10" s="10"/>
      <c r="M10" s="10"/>
      <c r="N10" s="10"/>
      <c r="O10" s="10"/>
    </row>
    <row r="11" spans="1:2" s="11" customFormat="1" ht="12.75">
      <c r="A11" s="93"/>
      <c r="B11" s="107"/>
    </row>
    <row r="12" spans="1:15" s="11" customFormat="1" ht="12.75" customHeight="1">
      <c r="A12" s="139" t="s">
        <v>89</v>
      </c>
      <c r="B12" s="210" t="s">
        <v>194</v>
      </c>
      <c r="C12" s="202"/>
      <c r="D12" s="202"/>
      <c r="E12" s="201"/>
      <c r="F12" s="201"/>
      <c r="G12" s="201"/>
      <c r="H12" s="199"/>
      <c r="I12" s="201"/>
      <c r="J12" s="201"/>
      <c r="K12" s="201"/>
      <c r="L12" s="197"/>
      <c r="M12" s="197"/>
      <c r="N12" s="197"/>
      <c r="O12" s="197"/>
    </row>
    <row r="13" spans="1:15" s="11" customFormat="1" ht="12.75">
      <c r="A13" s="125">
        <v>3</v>
      </c>
      <c r="B13" s="126" t="s">
        <v>32</v>
      </c>
      <c r="C13" s="127">
        <f>D13+E13+F13+G13+H13+K13</f>
        <v>9549000</v>
      </c>
      <c r="D13" s="127">
        <f>D14+D22</f>
        <v>9549000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>N14+N22</f>
        <v>9549000</v>
      </c>
      <c r="O13" s="127">
        <f aca="true" t="shared" si="0" ref="O13:O24">N13</f>
        <v>9549000</v>
      </c>
    </row>
    <row r="14" spans="1:15" s="11" customFormat="1" ht="12.75" customHeight="1">
      <c r="A14" s="129">
        <v>31</v>
      </c>
      <c r="B14" s="130" t="s">
        <v>33</v>
      </c>
      <c r="C14" s="131">
        <f>D14+E14+F14+G14+H14+K14</f>
        <v>9139000</v>
      </c>
      <c r="D14" s="131">
        <f>D15+D17+D19</f>
        <v>9139000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>
        <f>N15+N17+N19</f>
        <v>9139000</v>
      </c>
      <c r="O14" s="131">
        <f t="shared" si="0"/>
        <v>9139000</v>
      </c>
    </row>
    <row r="15" spans="1:15" ht="12.75">
      <c r="A15" s="152">
        <v>311</v>
      </c>
      <c r="B15" s="110" t="s">
        <v>34</v>
      </c>
      <c r="C15" s="128">
        <f>D15+E15+F15+G15+H15+K15</f>
        <v>7520000</v>
      </c>
      <c r="D15" s="128">
        <f>D16</f>
        <v>7520000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f>N16</f>
        <v>7520000</v>
      </c>
      <c r="O15" s="128">
        <f t="shared" si="0"/>
        <v>7520000</v>
      </c>
    </row>
    <row r="16" spans="1:15" ht="12.75" customHeight="1">
      <c r="A16" s="108">
        <v>3111</v>
      </c>
      <c r="B16" s="109" t="s">
        <v>70</v>
      </c>
      <c r="C16" s="165">
        <f>D16+E16+F16+G16+I16+J16+K16</f>
        <v>7520000</v>
      </c>
      <c r="D16" s="112">
        <v>7520000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63">
        <f>D16+E16+F16+G16+I16+J16+P1+K16</f>
        <v>7520000</v>
      </c>
      <c r="O16" s="111">
        <f t="shared" si="0"/>
        <v>7520000</v>
      </c>
    </row>
    <row r="17" spans="1:15" ht="12.75">
      <c r="A17" s="152">
        <v>312</v>
      </c>
      <c r="B17" s="110" t="s">
        <v>35</v>
      </c>
      <c r="C17" s="128">
        <f>D17</f>
        <v>325000</v>
      </c>
      <c r="D17" s="128">
        <f>SUM(D18)</f>
        <v>325000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f>N18</f>
        <v>325000</v>
      </c>
      <c r="O17" s="128">
        <f t="shared" si="0"/>
        <v>325000</v>
      </c>
    </row>
    <row r="18" spans="1:15" ht="12.75" customHeight="1">
      <c r="A18" s="108">
        <v>3121</v>
      </c>
      <c r="B18" s="109" t="s">
        <v>35</v>
      </c>
      <c r="C18" s="112">
        <f>D18+E18+F18+G18+I18+J18+K18</f>
        <v>325000</v>
      </c>
      <c r="D18" s="112">
        <v>325000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63">
        <f>D18+E18+F18+G18+I18+J18+K18</f>
        <v>325000</v>
      </c>
      <c r="O18" s="111">
        <f t="shared" si="0"/>
        <v>325000</v>
      </c>
    </row>
    <row r="19" spans="1:15" ht="12.75">
      <c r="A19" s="152">
        <v>313</v>
      </c>
      <c r="B19" s="110" t="s">
        <v>36</v>
      </c>
      <c r="C19" s="128">
        <f>D19+E19+F19+G19+H19+K19</f>
        <v>1294000</v>
      </c>
      <c r="D19" s="128">
        <f>SUM(D20:D21)</f>
        <v>1294000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>
        <f>N20+N21</f>
        <v>1294000</v>
      </c>
      <c r="O19" s="128">
        <f t="shared" si="0"/>
        <v>1294000</v>
      </c>
    </row>
    <row r="20" spans="1:15" ht="12.75" customHeight="1">
      <c r="A20" s="108">
        <v>3132</v>
      </c>
      <c r="B20" s="109" t="s">
        <v>71</v>
      </c>
      <c r="C20" s="165">
        <f>D20+E20+F20+G20+I20+J20+K20</f>
        <v>1128000</v>
      </c>
      <c r="D20" s="112">
        <v>1128000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63">
        <f>D20+E20+F20+G20+I20+J20+K20</f>
        <v>1128000</v>
      </c>
      <c r="O20" s="111">
        <f t="shared" si="0"/>
        <v>1128000</v>
      </c>
    </row>
    <row r="21" spans="1:15" ht="15.75" customHeight="1">
      <c r="A21" s="108">
        <v>3133</v>
      </c>
      <c r="B21" s="109" t="s">
        <v>72</v>
      </c>
      <c r="C21" s="165">
        <f>D21+E21+F21+G21+I21+J21+K21</f>
        <v>166000</v>
      </c>
      <c r="D21" s="112">
        <v>166000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63">
        <f>D21+E21+F21+G21+I21+J21+K21</f>
        <v>166000</v>
      </c>
      <c r="O21" s="111">
        <f t="shared" si="0"/>
        <v>166000</v>
      </c>
    </row>
    <row r="22" spans="1:15" ht="15.75" customHeight="1">
      <c r="A22" s="129">
        <v>32</v>
      </c>
      <c r="B22" s="130" t="s">
        <v>37</v>
      </c>
      <c r="C22" s="131">
        <f>C23</f>
        <v>410000</v>
      </c>
      <c r="D22" s="131">
        <f>D23</f>
        <v>410000</v>
      </c>
      <c r="E22" s="148"/>
      <c r="F22" s="148"/>
      <c r="G22" s="131"/>
      <c r="H22" s="131"/>
      <c r="I22" s="131"/>
      <c r="J22" s="131"/>
      <c r="K22" s="148"/>
      <c r="L22" s="148"/>
      <c r="M22" s="148"/>
      <c r="N22" s="131">
        <f>N23</f>
        <v>410000</v>
      </c>
      <c r="O22" s="131">
        <f t="shared" si="0"/>
        <v>410000</v>
      </c>
    </row>
    <row r="23" spans="1:15" ht="15.75" customHeight="1">
      <c r="A23" s="152">
        <v>321</v>
      </c>
      <c r="B23" s="110" t="s">
        <v>38</v>
      </c>
      <c r="C23" s="153">
        <f>C24</f>
        <v>410000</v>
      </c>
      <c r="D23" s="153">
        <f>D24</f>
        <v>410000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28">
        <f>N24</f>
        <v>410000</v>
      </c>
      <c r="O23" s="128">
        <f t="shared" si="0"/>
        <v>410000</v>
      </c>
    </row>
    <row r="24" spans="1:15" ht="15.75" customHeight="1">
      <c r="A24" s="114">
        <v>3212</v>
      </c>
      <c r="B24" s="134" t="s">
        <v>86</v>
      </c>
      <c r="C24" s="115">
        <f>D24+E24+F24+G24+I24+J24+K24</f>
        <v>410000</v>
      </c>
      <c r="D24" s="115">
        <v>410000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63">
        <f>C24</f>
        <v>410000</v>
      </c>
      <c r="O24" s="116">
        <f t="shared" si="0"/>
        <v>410000</v>
      </c>
    </row>
    <row r="25" spans="1:15" ht="15.75" customHeight="1">
      <c r="A25" s="119"/>
      <c r="B25" s="155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21"/>
    </row>
    <row r="26" spans="1:15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18"/>
    </row>
    <row r="27" spans="1:15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8"/>
    </row>
    <row r="28" spans="1:15" ht="15.75" customHeight="1">
      <c r="A28" s="92"/>
      <c r="B28" s="1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18"/>
    </row>
    <row r="29" spans="1:15" ht="15.75" customHeight="1">
      <c r="A29" s="93"/>
      <c r="B29" s="95" t="s">
        <v>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 customHeight="1">
      <c r="A30" s="93"/>
      <c r="B30" s="255" t="s">
        <v>235</v>
      </c>
      <c r="C30" s="250"/>
      <c r="D30" s="250"/>
      <c r="E30" s="250"/>
      <c r="F30" s="250"/>
      <c r="G30" s="250"/>
      <c r="H30"/>
      <c r="I30"/>
      <c r="J30"/>
      <c r="K30"/>
      <c r="L30" s="10"/>
      <c r="M30" s="10"/>
      <c r="N30" s="10"/>
      <c r="O30" s="10"/>
    </row>
    <row r="31" spans="1:15" ht="15.75" customHeight="1">
      <c r="A31" s="93"/>
      <c r="B31" s="10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customHeight="1">
      <c r="A32" s="139" t="s">
        <v>93</v>
      </c>
      <c r="B32" s="210" t="s">
        <v>183</v>
      </c>
      <c r="C32" s="202"/>
      <c r="D32" s="202"/>
      <c r="E32" s="201"/>
      <c r="F32" s="201"/>
      <c r="G32" s="201"/>
      <c r="H32" s="199"/>
      <c r="I32" s="201"/>
      <c r="J32" s="201"/>
      <c r="K32" s="201"/>
      <c r="L32" s="198"/>
      <c r="M32" s="198"/>
      <c r="N32" s="198"/>
      <c r="O32" s="198"/>
    </row>
    <row r="33" spans="1:15" ht="15.75" customHeight="1">
      <c r="A33" s="125">
        <v>3</v>
      </c>
      <c r="B33" s="126" t="s">
        <v>32</v>
      </c>
      <c r="C33" s="127">
        <f>I33</f>
        <v>231800</v>
      </c>
      <c r="D33" s="127"/>
      <c r="E33" s="127"/>
      <c r="F33" s="127"/>
      <c r="G33" s="127"/>
      <c r="H33" s="127"/>
      <c r="I33" s="127">
        <f>I34+I42</f>
        <v>231800</v>
      </c>
      <c r="J33" s="127"/>
      <c r="K33" s="127"/>
      <c r="L33" s="127"/>
      <c r="M33" s="127"/>
      <c r="N33" s="127">
        <f>N34+N42</f>
        <v>231800</v>
      </c>
      <c r="O33" s="127">
        <f aca="true" t="shared" si="1" ref="O33:O44">N33</f>
        <v>231800</v>
      </c>
    </row>
    <row r="34" spans="1:15" ht="15.75" customHeight="1">
      <c r="A34" s="129">
        <v>31</v>
      </c>
      <c r="B34" s="130" t="s">
        <v>33</v>
      </c>
      <c r="C34" s="131">
        <f>I34</f>
        <v>220200</v>
      </c>
      <c r="D34" s="131"/>
      <c r="E34" s="131"/>
      <c r="F34" s="131"/>
      <c r="G34" s="131"/>
      <c r="H34" s="131"/>
      <c r="I34" s="131">
        <f>I35+I37+I39</f>
        <v>220200</v>
      </c>
      <c r="J34" s="131"/>
      <c r="K34" s="131"/>
      <c r="L34" s="131"/>
      <c r="M34" s="131"/>
      <c r="N34" s="131">
        <f>N35+N37+N39</f>
        <v>220200</v>
      </c>
      <c r="O34" s="131">
        <f t="shared" si="1"/>
        <v>220200</v>
      </c>
    </row>
    <row r="35" spans="1:15" s="11" customFormat="1" ht="12.75">
      <c r="A35" s="152">
        <v>311</v>
      </c>
      <c r="B35" s="110" t="s">
        <v>34</v>
      </c>
      <c r="C35" s="128">
        <f>I35</f>
        <v>183500</v>
      </c>
      <c r="D35" s="128"/>
      <c r="E35" s="128"/>
      <c r="F35" s="128"/>
      <c r="G35" s="128"/>
      <c r="H35" s="128"/>
      <c r="I35" s="128">
        <f>I36</f>
        <v>183500</v>
      </c>
      <c r="J35" s="128"/>
      <c r="K35" s="128"/>
      <c r="L35" s="128"/>
      <c r="M35" s="128"/>
      <c r="N35" s="128">
        <f>N36</f>
        <v>183500</v>
      </c>
      <c r="O35" s="128">
        <f t="shared" si="1"/>
        <v>183500</v>
      </c>
    </row>
    <row r="36" spans="1:15" ht="12.75" customHeight="1">
      <c r="A36" s="108">
        <v>3111</v>
      </c>
      <c r="B36" s="109" t="s">
        <v>70</v>
      </c>
      <c r="C36" s="112">
        <f>D36+E36+F36+G36+I36+J36+K36</f>
        <v>183500</v>
      </c>
      <c r="D36" s="112"/>
      <c r="E36" s="112"/>
      <c r="F36" s="112"/>
      <c r="G36" s="112"/>
      <c r="H36" s="112"/>
      <c r="I36" s="112">
        <v>183500</v>
      </c>
      <c r="J36" s="112"/>
      <c r="K36" s="112"/>
      <c r="L36" s="112"/>
      <c r="M36" s="112"/>
      <c r="N36" s="163">
        <f>C36</f>
        <v>183500</v>
      </c>
      <c r="O36" s="111">
        <f t="shared" si="1"/>
        <v>183500</v>
      </c>
    </row>
    <row r="37" spans="1:15" ht="12.75">
      <c r="A37" s="152">
        <v>312</v>
      </c>
      <c r="B37" s="110" t="s">
        <v>35</v>
      </c>
      <c r="C37" s="128">
        <f>C38</f>
        <v>5000</v>
      </c>
      <c r="D37" s="128"/>
      <c r="E37" s="128"/>
      <c r="F37" s="128"/>
      <c r="G37" s="128"/>
      <c r="H37" s="128"/>
      <c r="I37" s="128">
        <f>I38</f>
        <v>5000</v>
      </c>
      <c r="J37" s="128"/>
      <c r="K37" s="128"/>
      <c r="L37" s="128"/>
      <c r="M37" s="128"/>
      <c r="N37" s="128">
        <f>N38</f>
        <v>5000</v>
      </c>
      <c r="O37" s="128">
        <f t="shared" si="1"/>
        <v>5000</v>
      </c>
    </row>
    <row r="38" spans="1:15" ht="12.75" customHeight="1">
      <c r="A38" s="108">
        <v>3121</v>
      </c>
      <c r="B38" s="109" t="s">
        <v>35</v>
      </c>
      <c r="C38" s="112">
        <f>D38+E38+F38+G38+I38+J38+K38</f>
        <v>5000</v>
      </c>
      <c r="D38" s="112"/>
      <c r="E38" s="112"/>
      <c r="F38" s="112"/>
      <c r="G38" s="112"/>
      <c r="H38" s="112"/>
      <c r="I38" s="112">
        <v>5000</v>
      </c>
      <c r="J38" s="112"/>
      <c r="K38" s="112"/>
      <c r="L38" s="112"/>
      <c r="M38" s="112"/>
      <c r="N38" s="163">
        <f>C38</f>
        <v>5000</v>
      </c>
      <c r="O38" s="111">
        <f t="shared" si="1"/>
        <v>5000</v>
      </c>
    </row>
    <row r="39" spans="1:15" ht="12.75">
      <c r="A39" s="152">
        <v>313</v>
      </c>
      <c r="B39" s="110" t="s">
        <v>36</v>
      </c>
      <c r="C39" s="128">
        <f>D39+E39+F39+G39+I39+J39+K39</f>
        <v>31700</v>
      </c>
      <c r="D39" s="128"/>
      <c r="E39" s="128"/>
      <c r="F39" s="128"/>
      <c r="G39" s="128"/>
      <c r="H39" s="128"/>
      <c r="I39" s="128">
        <f>I40+I41</f>
        <v>31700</v>
      </c>
      <c r="J39" s="128"/>
      <c r="K39" s="128"/>
      <c r="L39" s="128"/>
      <c r="M39" s="128"/>
      <c r="N39" s="128">
        <f>N40+N41</f>
        <v>31700</v>
      </c>
      <c r="O39" s="128">
        <f t="shared" si="1"/>
        <v>31700</v>
      </c>
    </row>
    <row r="40" spans="1:15" ht="12.75" customHeight="1">
      <c r="A40" s="108">
        <v>3132</v>
      </c>
      <c r="B40" s="109" t="s">
        <v>71</v>
      </c>
      <c r="C40" s="112">
        <f>D40+E40+F40+G40+I40+J40+K40</f>
        <v>28500</v>
      </c>
      <c r="D40" s="112"/>
      <c r="E40" s="112"/>
      <c r="F40" s="112"/>
      <c r="G40" s="112"/>
      <c r="H40" s="112"/>
      <c r="I40" s="112">
        <v>28500</v>
      </c>
      <c r="J40" s="112"/>
      <c r="K40" s="112"/>
      <c r="L40" s="112"/>
      <c r="M40" s="112"/>
      <c r="N40" s="163">
        <f>C40</f>
        <v>28500</v>
      </c>
      <c r="O40" s="111">
        <f t="shared" si="1"/>
        <v>28500</v>
      </c>
    </row>
    <row r="41" spans="1:15" ht="12.75">
      <c r="A41" s="108">
        <v>3133</v>
      </c>
      <c r="B41" s="109" t="s">
        <v>72</v>
      </c>
      <c r="C41" s="112">
        <f>D41+E41+F41+G41+I41+J41+K41</f>
        <v>3200</v>
      </c>
      <c r="D41" s="112"/>
      <c r="E41" s="112"/>
      <c r="F41" s="112"/>
      <c r="G41" s="112"/>
      <c r="H41" s="112"/>
      <c r="I41" s="112">
        <v>3200</v>
      </c>
      <c r="J41" s="112"/>
      <c r="K41" s="112"/>
      <c r="L41" s="112"/>
      <c r="M41" s="112"/>
      <c r="N41" s="163">
        <f>C41</f>
        <v>3200</v>
      </c>
      <c r="O41" s="111">
        <f t="shared" si="1"/>
        <v>3200</v>
      </c>
    </row>
    <row r="42" spans="1:15" ht="12.75" customHeight="1">
      <c r="A42" s="129">
        <v>32</v>
      </c>
      <c r="B42" s="130" t="s">
        <v>37</v>
      </c>
      <c r="C42" s="131">
        <f>C43</f>
        <v>11600</v>
      </c>
      <c r="D42" s="131"/>
      <c r="E42" s="148"/>
      <c r="F42" s="148"/>
      <c r="G42" s="131"/>
      <c r="H42" s="131"/>
      <c r="I42" s="131">
        <f>I43</f>
        <v>11600</v>
      </c>
      <c r="J42" s="131"/>
      <c r="K42" s="148"/>
      <c r="L42" s="148"/>
      <c r="M42" s="148"/>
      <c r="N42" s="131">
        <f>N43</f>
        <v>11600</v>
      </c>
      <c r="O42" s="131">
        <f t="shared" si="1"/>
        <v>11600</v>
      </c>
    </row>
    <row r="43" spans="1:15" ht="12.75">
      <c r="A43" s="152">
        <v>321</v>
      </c>
      <c r="B43" s="110" t="s">
        <v>38</v>
      </c>
      <c r="C43" s="128">
        <f>C44</f>
        <v>11600</v>
      </c>
      <c r="D43" s="153"/>
      <c r="E43" s="153"/>
      <c r="F43" s="153"/>
      <c r="G43" s="153"/>
      <c r="H43" s="153"/>
      <c r="I43" s="128">
        <f>I44</f>
        <v>11600</v>
      </c>
      <c r="J43" s="153"/>
      <c r="K43" s="153"/>
      <c r="L43" s="153"/>
      <c r="M43" s="153"/>
      <c r="N43" s="128">
        <f>N44</f>
        <v>11600</v>
      </c>
      <c r="O43" s="128">
        <f t="shared" si="1"/>
        <v>11600</v>
      </c>
    </row>
    <row r="44" spans="1:15" ht="12.75" customHeight="1">
      <c r="A44" s="114">
        <v>3212</v>
      </c>
      <c r="B44" s="134" t="s">
        <v>86</v>
      </c>
      <c r="C44" s="115">
        <f>D44+E44+F44+G44+I44+J44+K44</f>
        <v>11600</v>
      </c>
      <c r="D44" s="115"/>
      <c r="E44" s="115"/>
      <c r="F44" s="115"/>
      <c r="G44" s="115"/>
      <c r="H44" s="115"/>
      <c r="I44" s="115">
        <v>11600</v>
      </c>
      <c r="J44" s="115"/>
      <c r="K44" s="115"/>
      <c r="L44" s="115"/>
      <c r="M44" s="115"/>
      <c r="N44" s="163">
        <f>C44</f>
        <v>11600</v>
      </c>
      <c r="O44" s="116">
        <f t="shared" si="1"/>
        <v>11600</v>
      </c>
    </row>
    <row r="45" spans="1:15" ht="16.5" customHeight="1">
      <c r="A45" s="119"/>
      <c r="B45" s="155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21"/>
    </row>
    <row r="46" spans="1:15" ht="16.5" customHeight="1">
      <c r="A46" s="92"/>
      <c r="B46" s="1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8"/>
    </row>
    <row r="47" spans="1:15" ht="16.5" customHeight="1">
      <c r="A47" s="92"/>
      <c r="B47" s="14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  <c r="O47" s="118"/>
    </row>
    <row r="48" spans="1:15" ht="16.5" customHeight="1">
      <c r="A48" s="92"/>
      <c r="B48" s="14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8"/>
      <c r="O48" s="118"/>
    </row>
    <row r="49" spans="1:15" ht="16.5" customHeight="1">
      <c r="A49" s="92"/>
      <c r="B49" s="14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8"/>
      <c r="O49" s="118"/>
    </row>
    <row r="50" spans="1:15" ht="16.5" customHeight="1">
      <c r="A50" s="92"/>
      <c r="B50" s="14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  <c r="O50" s="118"/>
    </row>
    <row r="51" spans="1:15" ht="12.75">
      <c r="A51" s="92"/>
      <c r="B51" s="256" t="s">
        <v>200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</row>
    <row r="52" spans="1:15" ht="12.75" customHeight="1">
      <c r="A52" s="92"/>
      <c r="B52" s="14" t="s">
        <v>92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  <c r="O52" s="118"/>
    </row>
    <row r="53" spans="1:15" ht="12.75">
      <c r="A53" s="141" t="s">
        <v>89</v>
      </c>
      <c r="B53" s="142" t="s">
        <v>195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7"/>
      <c r="O53" s="137"/>
    </row>
    <row r="54" spans="1:15" ht="12.75" customHeight="1">
      <c r="A54" s="125">
        <v>3</v>
      </c>
      <c r="B54" s="126" t="s">
        <v>32</v>
      </c>
      <c r="C54" s="127">
        <f>C55+C87+C91+C95</f>
        <v>939117.2</v>
      </c>
      <c r="D54" s="127">
        <f>D55+D87+D91</f>
        <v>68000</v>
      </c>
      <c r="E54" s="127">
        <f>E55+E87+E91+E95</f>
        <v>688717.2</v>
      </c>
      <c r="F54" s="127">
        <f>F55+F87+F91+F95</f>
        <v>18300</v>
      </c>
      <c r="G54" s="127">
        <f>G55+G87+G91</f>
        <v>150100</v>
      </c>
      <c r="H54" s="127"/>
      <c r="I54" s="127">
        <f>I55+I87+I91</f>
        <v>0</v>
      </c>
      <c r="J54" s="127">
        <f>J55+J87+J91</f>
        <v>0</v>
      </c>
      <c r="K54" s="127">
        <f>K55+K87+K91</f>
        <v>14000</v>
      </c>
      <c r="L54" s="127"/>
      <c r="M54" s="127"/>
      <c r="N54" s="127">
        <f>N55+N87+N95+N91</f>
        <v>939117.2</v>
      </c>
      <c r="O54" s="127">
        <f>N54</f>
        <v>939117.2</v>
      </c>
    </row>
    <row r="55" spans="1:15" ht="12.75">
      <c r="A55" s="129">
        <v>32</v>
      </c>
      <c r="B55" s="130" t="s">
        <v>37</v>
      </c>
      <c r="C55" s="131">
        <f>C56+C61+C68+C78+C80</f>
        <v>753744</v>
      </c>
      <c r="D55" s="131">
        <f>D56+D61+D68+D78+D80</f>
        <v>45000</v>
      </c>
      <c r="E55" s="131">
        <f>E56+E61+E68+E78+E80</f>
        <v>527444</v>
      </c>
      <c r="F55" s="131">
        <f>F56+F61+F68+F80+F78</f>
        <v>17200</v>
      </c>
      <c r="G55" s="131">
        <f>G56+G61+G68+G78+G80</f>
        <v>150100</v>
      </c>
      <c r="H55" s="131"/>
      <c r="I55" s="131">
        <f>I56+I61+I68+I80</f>
        <v>0</v>
      </c>
      <c r="J55" s="131">
        <f>J56+J61+J68+J80</f>
        <v>0</v>
      </c>
      <c r="K55" s="131">
        <f>K56+K61+K68+K78+K80</f>
        <v>14000</v>
      </c>
      <c r="L55" s="131"/>
      <c r="M55" s="131"/>
      <c r="N55" s="194">
        <f>N56+N61+N68+N78+N80</f>
        <v>753744</v>
      </c>
      <c r="O55" s="131">
        <f aca="true" t="shared" si="2" ref="O55:O89">N55</f>
        <v>753744</v>
      </c>
    </row>
    <row r="56" spans="1:15" ht="12.75" customHeight="1">
      <c r="A56" s="152">
        <v>321</v>
      </c>
      <c r="B56" s="110" t="s">
        <v>38</v>
      </c>
      <c r="C56" s="128">
        <f>D56+E56+F56+G56+H56+K56</f>
        <v>74200</v>
      </c>
      <c r="D56" s="153"/>
      <c r="E56" s="128">
        <f>E57+E58+E59+E60</f>
        <v>51500</v>
      </c>
      <c r="F56" s="128">
        <f>SUM(F57:F60)</f>
        <v>5600</v>
      </c>
      <c r="G56" s="128">
        <f>SUM(G57:G59)</f>
        <v>5100</v>
      </c>
      <c r="H56" s="128"/>
      <c r="I56" s="128">
        <f>I57+I58+I59+I60</f>
        <v>0</v>
      </c>
      <c r="J56" s="128">
        <f>J57+J58+J59+J60</f>
        <v>0</v>
      </c>
      <c r="K56" s="128">
        <f>K57+K58+K59+K60</f>
        <v>12000</v>
      </c>
      <c r="L56" s="128"/>
      <c r="M56" s="128"/>
      <c r="N56" s="128">
        <f>SUM(N57:N60)</f>
        <v>74200</v>
      </c>
      <c r="O56" s="128">
        <f t="shared" si="2"/>
        <v>74200</v>
      </c>
    </row>
    <row r="57" spans="1:15" ht="12.75">
      <c r="A57" s="108">
        <v>3211</v>
      </c>
      <c r="B57" s="109" t="s">
        <v>65</v>
      </c>
      <c r="C57" s="112">
        <f>D57+E57+F57+G57+I57+J57+K57</f>
        <v>61100</v>
      </c>
      <c r="D57" s="112"/>
      <c r="E57" s="112">
        <v>39000</v>
      </c>
      <c r="F57" s="112">
        <v>5000</v>
      </c>
      <c r="G57" s="112">
        <v>5100</v>
      </c>
      <c r="H57" s="112"/>
      <c r="I57" s="112"/>
      <c r="J57" s="112"/>
      <c r="K57" s="112">
        <v>12000</v>
      </c>
      <c r="L57" s="112"/>
      <c r="M57" s="112"/>
      <c r="N57" s="163">
        <f>C57</f>
        <v>61100</v>
      </c>
      <c r="O57" s="111">
        <f t="shared" si="2"/>
        <v>61100</v>
      </c>
    </row>
    <row r="58" spans="1:15" ht="12.75" customHeight="1">
      <c r="A58" s="108">
        <v>3212</v>
      </c>
      <c r="B58" s="109" t="s">
        <v>66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63">
        <f>C58</f>
        <v>0</v>
      </c>
      <c r="O58" s="111">
        <f t="shared" si="2"/>
        <v>0</v>
      </c>
    </row>
    <row r="59" spans="1:15" ht="12.75">
      <c r="A59" s="108">
        <v>3213</v>
      </c>
      <c r="B59" s="109" t="s">
        <v>67</v>
      </c>
      <c r="C59" s="112">
        <f>D59+E59+F59+G59+I59+J59+K59</f>
        <v>8100</v>
      </c>
      <c r="D59" s="112"/>
      <c r="E59" s="112">
        <v>8000</v>
      </c>
      <c r="F59" s="112">
        <v>100</v>
      </c>
      <c r="G59" s="112"/>
      <c r="H59" s="112"/>
      <c r="I59" s="112"/>
      <c r="J59" s="112"/>
      <c r="K59" s="112"/>
      <c r="L59" s="112"/>
      <c r="M59" s="112"/>
      <c r="N59" s="163">
        <f>C59</f>
        <v>8100</v>
      </c>
      <c r="O59" s="111">
        <f t="shared" si="2"/>
        <v>8100</v>
      </c>
    </row>
    <row r="60" spans="1:15" ht="12.75" customHeight="1">
      <c r="A60" s="108">
        <v>3214</v>
      </c>
      <c r="B60" s="109" t="s">
        <v>77</v>
      </c>
      <c r="C60" s="112">
        <f>D60+E60+F60+G60+I60+J60+K60</f>
        <v>5000</v>
      </c>
      <c r="D60" s="112"/>
      <c r="E60" s="112">
        <v>4500</v>
      </c>
      <c r="F60" s="112">
        <v>500</v>
      </c>
      <c r="G60" s="112"/>
      <c r="H60" s="112"/>
      <c r="I60" s="112"/>
      <c r="J60" s="112"/>
      <c r="K60" s="112"/>
      <c r="L60" s="112"/>
      <c r="M60" s="112"/>
      <c r="N60" s="163">
        <f>C60</f>
        <v>5000</v>
      </c>
      <c r="O60" s="111">
        <f t="shared" si="2"/>
        <v>5000</v>
      </c>
    </row>
    <row r="61" spans="1:15" ht="12.75" customHeight="1">
      <c r="A61" s="152">
        <v>322</v>
      </c>
      <c r="B61" s="110" t="s">
        <v>39</v>
      </c>
      <c r="C61" s="128">
        <f>D61+E61+F61+G61+H61+K61</f>
        <v>339044</v>
      </c>
      <c r="D61" s="128"/>
      <c r="E61" s="128">
        <f>E62+E63+E64+E65+E66+E67</f>
        <v>325744</v>
      </c>
      <c r="F61" s="128">
        <f>SUM(F62:F67)</f>
        <v>10300</v>
      </c>
      <c r="G61" s="128">
        <f>G62</f>
        <v>1000</v>
      </c>
      <c r="H61" s="128"/>
      <c r="I61" s="128">
        <f>SUM(I62:I67)</f>
        <v>0</v>
      </c>
      <c r="J61" s="128"/>
      <c r="K61" s="128">
        <f>SUM(K62:K67)</f>
        <v>2000</v>
      </c>
      <c r="L61" s="128"/>
      <c r="M61" s="128"/>
      <c r="N61" s="128">
        <f>SUM(N62:N67)</f>
        <v>339044</v>
      </c>
      <c r="O61" s="128">
        <f t="shared" si="2"/>
        <v>339044</v>
      </c>
    </row>
    <row r="62" spans="1:15" ht="12.75" customHeight="1">
      <c r="A62" s="108">
        <v>3221</v>
      </c>
      <c r="B62" s="109" t="s">
        <v>51</v>
      </c>
      <c r="C62" s="112">
        <f aca="true" t="shared" si="3" ref="C62:C67">D62+E62+F62+G62+I62+J62+K62</f>
        <v>68544</v>
      </c>
      <c r="D62" s="112"/>
      <c r="E62" s="112">
        <v>62744</v>
      </c>
      <c r="F62" s="112">
        <v>4800</v>
      </c>
      <c r="G62" s="164">
        <v>1000</v>
      </c>
      <c r="H62" s="112"/>
      <c r="I62" s="112"/>
      <c r="J62" s="112"/>
      <c r="K62" s="112"/>
      <c r="L62" s="112"/>
      <c r="M62" s="112"/>
      <c r="N62" s="163">
        <f aca="true" t="shared" si="4" ref="N62:N67">C62</f>
        <v>68544</v>
      </c>
      <c r="O62" s="111">
        <f t="shared" si="2"/>
        <v>68544</v>
      </c>
    </row>
    <row r="63" spans="1:15" ht="12.75">
      <c r="A63" s="108">
        <v>3222</v>
      </c>
      <c r="B63" s="109" t="s">
        <v>68</v>
      </c>
      <c r="C63" s="112">
        <f t="shared" si="3"/>
        <v>0</v>
      </c>
      <c r="D63" s="112"/>
      <c r="E63" s="112"/>
      <c r="F63" s="112"/>
      <c r="G63" s="164"/>
      <c r="H63" s="113"/>
      <c r="I63" s="113"/>
      <c r="J63" s="113"/>
      <c r="K63" s="112"/>
      <c r="L63" s="112"/>
      <c r="M63" s="112"/>
      <c r="N63" s="163">
        <f t="shared" si="4"/>
        <v>0</v>
      </c>
      <c r="O63" s="111">
        <f t="shared" si="2"/>
        <v>0</v>
      </c>
    </row>
    <row r="64" spans="1:15" ht="12.75" customHeight="1">
      <c r="A64" s="108">
        <v>3223</v>
      </c>
      <c r="B64" s="109" t="s">
        <v>52</v>
      </c>
      <c r="C64" s="112">
        <f t="shared" si="3"/>
        <v>259000</v>
      </c>
      <c r="D64" s="112"/>
      <c r="E64" s="112">
        <v>255000</v>
      </c>
      <c r="F64" s="112">
        <v>4000</v>
      </c>
      <c r="G64" s="164"/>
      <c r="H64" s="112"/>
      <c r="I64" s="112"/>
      <c r="J64" s="112"/>
      <c r="K64" s="112"/>
      <c r="L64" s="112"/>
      <c r="M64" s="112"/>
      <c r="N64" s="163">
        <f t="shared" si="4"/>
        <v>259000</v>
      </c>
      <c r="O64" s="111">
        <f t="shared" si="2"/>
        <v>259000</v>
      </c>
    </row>
    <row r="65" spans="1:15" ht="12.75">
      <c r="A65" s="108">
        <v>3224</v>
      </c>
      <c r="B65" s="109" t="s">
        <v>53</v>
      </c>
      <c r="C65" s="112">
        <f t="shared" si="3"/>
        <v>0</v>
      </c>
      <c r="D65" s="112"/>
      <c r="E65" s="112"/>
      <c r="F65" s="112"/>
      <c r="G65" s="164"/>
      <c r="H65" s="112"/>
      <c r="I65" s="112"/>
      <c r="J65" s="112"/>
      <c r="K65" s="112"/>
      <c r="L65" s="112"/>
      <c r="M65" s="112"/>
      <c r="N65" s="163">
        <f t="shared" si="4"/>
        <v>0</v>
      </c>
      <c r="O65" s="111">
        <f t="shared" si="2"/>
        <v>0</v>
      </c>
    </row>
    <row r="66" spans="1:15" ht="12.75" customHeight="1">
      <c r="A66" s="108">
        <v>3225</v>
      </c>
      <c r="B66" s="109" t="s">
        <v>54</v>
      </c>
      <c r="C66" s="112">
        <f t="shared" si="3"/>
        <v>8000</v>
      </c>
      <c r="D66" s="112"/>
      <c r="E66" s="112">
        <v>5000</v>
      </c>
      <c r="F66" s="112">
        <v>1000</v>
      </c>
      <c r="G66" s="164"/>
      <c r="H66" s="112"/>
      <c r="I66" s="112"/>
      <c r="J66" s="112"/>
      <c r="K66" s="112">
        <v>2000</v>
      </c>
      <c r="L66" s="112"/>
      <c r="M66" s="112"/>
      <c r="N66" s="163">
        <f t="shared" si="4"/>
        <v>8000</v>
      </c>
      <c r="O66" s="111">
        <f t="shared" si="2"/>
        <v>8000</v>
      </c>
    </row>
    <row r="67" spans="1:15" ht="12.75">
      <c r="A67" s="108">
        <v>3227</v>
      </c>
      <c r="B67" s="109" t="s">
        <v>76</v>
      </c>
      <c r="C67" s="112">
        <f t="shared" si="3"/>
        <v>3500</v>
      </c>
      <c r="D67" s="112"/>
      <c r="E67" s="112">
        <v>3000</v>
      </c>
      <c r="F67" s="112">
        <v>500</v>
      </c>
      <c r="G67" s="164"/>
      <c r="H67" s="112"/>
      <c r="I67" s="112"/>
      <c r="J67" s="112"/>
      <c r="K67" s="112"/>
      <c r="L67" s="112"/>
      <c r="M67" s="112"/>
      <c r="N67" s="163">
        <f t="shared" si="4"/>
        <v>3500</v>
      </c>
      <c r="O67" s="111">
        <f t="shared" si="2"/>
        <v>3500</v>
      </c>
    </row>
    <row r="68" spans="1:15" ht="12.75" customHeight="1">
      <c r="A68" s="152">
        <v>323</v>
      </c>
      <c r="B68" s="110" t="s">
        <v>40</v>
      </c>
      <c r="C68" s="128">
        <f>SUM(C69:C77)</f>
        <v>253250</v>
      </c>
      <c r="D68" s="128"/>
      <c r="E68" s="128">
        <f>E69+E70+E71+E72+E73+E74+E75+E76+E77</f>
        <v>148150</v>
      </c>
      <c r="F68" s="128">
        <f>F69+F70+F71+F72+F73+F74+F75+F76+F77</f>
        <v>100</v>
      </c>
      <c r="G68" s="128">
        <f>SUM(G69:G77)</f>
        <v>105000</v>
      </c>
      <c r="H68" s="128"/>
      <c r="I68" s="128"/>
      <c r="J68" s="128"/>
      <c r="K68" s="128"/>
      <c r="L68" s="128"/>
      <c r="M68" s="128"/>
      <c r="N68" s="128">
        <f>SUM(N69:N77)</f>
        <v>253250</v>
      </c>
      <c r="O68" s="128">
        <f t="shared" si="2"/>
        <v>253250</v>
      </c>
    </row>
    <row r="69" spans="1:15" s="11" customFormat="1" ht="12.75">
      <c r="A69" s="108">
        <v>3231</v>
      </c>
      <c r="B69" s="109" t="s">
        <v>55</v>
      </c>
      <c r="C69" s="112">
        <f>D69+E69+F69+G69+I69+J69+K69</f>
        <v>129000</v>
      </c>
      <c r="D69" s="112"/>
      <c r="E69" s="112">
        <v>24000</v>
      </c>
      <c r="F69" s="112"/>
      <c r="G69" s="164">
        <v>105000</v>
      </c>
      <c r="H69" s="112"/>
      <c r="I69" s="112"/>
      <c r="J69" s="112"/>
      <c r="K69" s="112"/>
      <c r="L69" s="112"/>
      <c r="M69" s="112"/>
      <c r="N69" s="163">
        <f aca="true" t="shared" si="5" ref="N69:N77">C69</f>
        <v>129000</v>
      </c>
      <c r="O69" s="111">
        <f t="shared" si="2"/>
        <v>129000</v>
      </c>
    </row>
    <row r="70" spans="1:15" ht="12.75" customHeight="1">
      <c r="A70" s="108">
        <v>3232</v>
      </c>
      <c r="B70" s="109" t="s">
        <v>56</v>
      </c>
      <c r="C70" s="112"/>
      <c r="D70" s="112"/>
      <c r="E70" s="112"/>
      <c r="F70" s="112"/>
      <c r="G70" s="164"/>
      <c r="H70" s="112"/>
      <c r="I70" s="112"/>
      <c r="J70" s="112"/>
      <c r="K70" s="112"/>
      <c r="L70" s="112"/>
      <c r="M70" s="112"/>
      <c r="N70" s="163">
        <f t="shared" si="5"/>
        <v>0</v>
      </c>
      <c r="O70" s="111">
        <f t="shared" si="2"/>
        <v>0</v>
      </c>
    </row>
    <row r="71" spans="1:15" ht="12.75">
      <c r="A71" s="108">
        <v>3233</v>
      </c>
      <c r="B71" s="109" t="s">
        <v>57</v>
      </c>
      <c r="C71" s="112"/>
      <c r="D71" s="112"/>
      <c r="E71" s="112"/>
      <c r="F71" s="112"/>
      <c r="G71" s="164"/>
      <c r="H71" s="112"/>
      <c r="I71" s="112"/>
      <c r="J71" s="112"/>
      <c r="K71" s="112"/>
      <c r="L71" s="112"/>
      <c r="M71" s="112"/>
      <c r="N71" s="163">
        <f t="shared" si="5"/>
        <v>0</v>
      </c>
      <c r="O71" s="111">
        <f t="shared" si="2"/>
        <v>0</v>
      </c>
    </row>
    <row r="72" spans="1:15" ht="12.75" customHeight="1">
      <c r="A72" s="108">
        <v>3234</v>
      </c>
      <c r="B72" s="109" t="s">
        <v>58</v>
      </c>
      <c r="C72" s="112">
        <f aca="true" t="shared" si="6" ref="C72:C77">D72+E72+F72+G72+I72+J72+K72</f>
        <v>60100</v>
      </c>
      <c r="D72" s="112"/>
      <c r="E72" s="112">
        <v>60000</v>
      </c>
      <c r="F72" s="112">
        <v>100</v>
      </c>
      <c r="G72" s="164"/>
      <c r="H72" s="112"/>
      <c r="I72" s="112"/>
      <c r="J72" s="112"/>
      <c r="K72" s="112"/>
      <c r="L72" s="112"/>
      <c r="M72" s="112"/>
      <c r="N72" s="163">
        <f t="shared" si="5"/>
        <v>60100</v>
      </c>
      <c r="O72" s="111">
        <f t="shared" si="2"/>
        <v>60100</v>
      </c>
    </row>
    <row r="73" spans="1:15" ht="12.75">
      <c r="A73" s="108">
        <v>3235</v>
      </c>
      <c r="B73" s="109" t="s">
        <v>156</v>
      </c>
      <c r="C73" s="112">
        <f t="shared" si="6"/>
        <v>21450</v>
      </c>
      <c r="D73" s="112"/>
      <c r="E73" s="112">
        <v>21450</v>
      </c>
      <c r="F73" s="112"/>
      <c r="G73" s="164"/>
      <c r="H73" s="112"/>
      <c r="I73" s="112"/>
      <c r="J73" s="112"/>
      <c r="K73" s="112"/>
      <c r="L73" s="112"/>
      <c r="M73" s="112"/>
      <c r="N73" s="163">
        <f t="shared" si="5"/>
        <v>21450</v>
      </c>
      <c r="O73" s="111">
        <f>N73</f>
        <v>21450</v>
      </c>
    </row>
    <row r="74" spans="1:15" ht="15" customHeight="1">
      <c r="A74" s="108">
        <v>3236</v>
      </c>
      <c r="B74" s="109" t="s">
        <v>59</v>
      </c>
      <c r="C74" s="112">
        <f t="shared" si="6"/>
        <v>19100</v>
      </c>
      <c r="D74" s="112"/>
      <c r="E74" s="112">
        <v>19100</v>
      </c>
      <c r="F74" s="112"/>
      <c r="G74" s="164"/>
      <c r="H74" s="112"/>
      <c r="I74" s="112"/>
      <c r="J74" s="112"/>
      <c r="K74" s="112"/>
      <c r="L74" s="112"/>
      <c r="M74" s="112"/>
      <c r="N74" s="163">
        <f t="shared" si="5"/>
        <v>19100</v>
      </c>
      <c r="O74" s="111">
        <f t="shared" si="2"/>
        <v>19100</v>
      </c>
    </row>
    <row r="75" spans="1:15" ht="21" customHeight="1">
      <c r="A75" s="108">
        <v>3237</v>
      </c>
      <c r="B75" s="109" t="s">
        <v>60</v>
      </c>
      <c r="C75" s="112">
        <f t="shared" si="6"/>
        <v>7500</v>
      </c>
      <c r="D75" s="112"/>
      <c r="E75" s="112">
        <v>7500</v>
      </c>
      <c r="F75" s="112"/>
      <c r="G75" s="164"/>
      <c r="H75" s="112"/>
      <c r="I75" s="112"/>
      <c r="J75" s="112"/>
      <c r="K75" s="112"/>
      <c r="L75" s="112"/>
      <c r="M75" s="112"/>
      <c r="N75" s="163">
        <f t="shared" si="5"/>
        <v>7500</v>
      </c>
      <c r="O75" s="111">
        <f t="shared" si="2"/>
        <v>7500</v>
      </c>
    </row>
    <row r="76" spans="1:15" ht="12.75" customHeight="1">
      <c r="A76" s="108">
        <v>3238</v>
      </c>
      <c r="B76" s="109" t="s">
        <v>61</v>
      </c>
      <c r="C76" s="112">
        <f t="shared" si="6"/>
        <v>15100</v>
      </c>
      <c r="D76" s="112"/>
      <c r="E76" s="112">
        <v>15100</v>
      </c>
      <c r="F76" s="112"/>
      <c r="G76" s="164"/>
      <c r="H76" s="112"/>
      <c r="I76" s="112"/>
      <c r="J76" s="112"/>
      <c r="K76" s="112"/>
      <c r="L76" s="112"/>
      <c r="M76" s="112"/>
      <c r="N76" s="163">
        <f t="shared" si="5"/>
        <v>15100</v>
      </c>
      <c r="O76" s="111">
        <f t="shared" si="2"/>
        <v>15100</v>
      </c>
    </row>
    <row r="77" spans="1:15" ht="12.75">
      <c r="A77" s="108">
        <v>3239</v>
      </c>
      <c r="B77" s="109" t="s">
        <v>69</v>
      </c>
      <c r="C77" s="112">
        <f t="shared" si="6"/>
        <v>1000</v>
      </c>
      <c r="D77" s="112"/>
      <c r="E77" s="112">
        <v>1000</v>
      </c>
      <c r="F77" s="112"/>
      <c r="G77" s="164"/>
      <c r="H77" s="112"/>
      <c r="I77" s="112"/>
      <c r="J77" s="112"/>
      <c r="K77" s="112"/>
      <c r="L77" s="112"/>
      <c r="M77" s="112"/>
      <c r="N77" s="163">
        <f t="shared" si="5"/>
        <v>1000</v>
      </c>
      <c r="O77" s="111">
        <f t="shared" si="2"/>
        <v>1000</v>
      </c>
    </row>
    <row r="78" spans="1:15" ht="25.5" customHeight="1">
      <c r="A78" s="152">
        <v>324</v>
      </c>
      <c r="B78" s="110" t="s">
        <v>104</v>
      </c>
      <c r="C78" s="128">
        <f>C79</f>
        <v>50</v>
      </c>
      <c r="D78" s="128"/>
      <c r="E78" s="128">
        <f>E79</f>
        <v>0</v>
      </c>
      <c r="F78" s="128">
        <f>F79</f>
        <v>50</v>
      </c>
      <c r="G78" s="128">
        <f>G79</f>
        <v>0</v>
      </c>
      <c r="H78" s="153"/>
      <c r="I78" s="153"/>
      <c r="J78" s="153"/>
      <c r="K78" s="153"/>
      <c r="L78" s="153"/>
      <c r="M78" s="153"/>
      <c r="N78" s="128">
        <f>N79</f>
        <v>50</v>
      </c>
      <c r="O78" s="128">
        <f t="shared" si="2"/>
        <v>50</v>
      </c>
    </row>
    <row r="79" spans="1:15" ht="25.5">
      <c r="A79" s="108">
        <v>3241</v>
      </c>
      <c r="B79" s="161" t="s">
        <v>104</v>
      </c>
      <c r="C79" s="112">
        <f>D79+E79+F79+G79+H79+K79</f>
        <v>50</v>
      </c>
      <c r="D79" s="112"/>
      <c r="E79" s="112"/>
      <c r="F79" s="112">
        <v>50</v>
      </c>
      <c r="G79" s="112"/>
      <c r="H79" s="112"/>
      <c r="I79" s="112"/>
      <c r="J79" s="112"/>
      <c r="K79" s="112"/>
      <c r="L79" s="112"/>
      <c r="M79" s="112"/>
      <c r="N79" s="163">
        <f>C79</f>
        <v>50</v>
      </c>
      <c r="O79" s="111">
        <f>N79</f>
        <v>50</v>
      </c>
    </row>
    <row r="80" spans="1:15" ht="12.75" customHeight="1">
      <c r="A80" s="152">
        <v>329</v>
      </c>
      <c r="B80" s="110" t="s">
        <v>41</v>
      </c>
      <c r="C80" s="128">
        <f>SUM(C81:C86)</f>
        <v>87200</v>
      </c>
      <c r="D80" s="128">
        <f>SUM(D81:D86)</f>
        <v>45000</v>
      </c>
      <c r="E80" s="128">
        <f>SUM(E81:E86)</f>
        <v>2050</v>
      </c>
      <c r="F80" s="128">
        <f>SUM(F81:F86)</f>
        <v>1150</v>
      </c>
      <c r="G80" s="128">
        <f>G81+G83+G84+G85+G86</f>
        <v>39000</v>
      </c>
      <c r="H80" s="128"/>
      <c r="I80" s="128">
        <f>I86</f>
        <v>0</v>
      </c>
      <c r="J80" s="128"/>
      <c r="K80" s="128">
        <f>K86</f>
        <v>0</v>
      </c>
      <c r="L80" s="128"/>
      <c r="M80" s="128"/>
      <c r="N80" s="128">
        <f>SUM(N81:N86)</f>
        <v>87200</v>
      </c>
      <c r="O80" s="128">
        <f t="shared" si="2"/>
        <v>87200</v>
      </c>
    </row>
    <row r="81" spans="1:15" ht="12.75">
      <c r="A81" s="162">
        <v>3292</v>
      </c>
      <c r="B81" s="161" t="s">
        <v>186</v>
      </c>
      <c r="C81" s="165"/>
      <c r="D81" s="163"/>
      <c r="E81" s="163"/>
      <c r="F81" s="163"/>
      <c r="G81" s="165"/>
      <c r="H81" s="163"/>
      <c r="I81" s="163"/>
      <c r="J81" s="163"/>
      <c r="K81" s="163"/>
      <c r="L81" s="163"/>
      <c r="M81" s="163"/>
      <c r="N81" s="163">
        <f aca="true" t="shared" si="7" ref="N81:N86">C81</f>
        <v>0</v>
      </c>
      <c r="O81" s="163">
        <f aca="true" t="shared" si="8" ref="O81:O86">N81</f>
        <v>0</v>
      </c>
    </row>
    <row r="82" spans="1:15" ht="12.75">
      <c r="A82" s="162">
        <v>3293</v>
      </c>
      <c r="B82" s="161" t="s">
        <v>184</v>
      </c>
      <c r="C82" s="165">
        <f>D82+E82+F82+G82+I82+J82+K82</f>
        <v>50</v>
      </c>
      <c r="D82" s="163"/>
      <c r="E82" s="165"/>
      <c r="F82" s="165">
        <v>50</v>
      </c>
      <c r="G82" s="165"/>
      <c r="H82" s="163"/>
      <c r="I82" s="163"/>
      <c r="J82" s="163"/>
      <c r="K82" s="163"/>
      <c r="L82" s="163"/>
      <c r="M82" s="163"/>
      <c r="N82" s="163">
        <f t="shared" si="7"/>
        <v>50</v>
      </c>
      <c r="O82" s="163">
        <f t="shared" si="8"/>
        <v>50</v>
      </c>
    </row>
    <row r="83" spans="1:15" ht="12.75" customHeight="1">
      <c r="A83" s="162">
        <v>3294</v>
      </c>
      <c r="B83" s="161" t="s">
        <v>106</v>
      </c>
      <c r="C83" s="165">
        <f>D83+E83+F83+G83+I83+J83+K83</f>
        <v>1050</v>
      </c>
      <c r="D83" s="163"/>
      <c r="E83" s="165">
        <v>1000</v>
      </c>
      <c r="F83" s="165">
        <v>50</v>
      </c>
      <c r="G83" s="165"/>
      <c r="H83" s="163"/>
      <c r="I83" s="163"/>
      <c r="J83" s="163"/>
      <c r="K83" s="163"/>
      <c r="L83" s="163"/>
      <c r="M83" s="163"/>
      <c r="N83" s="163">
        <f t="shared" si="7"/>
        <v>1050</v>
      </c>
      <c r="O83" s="163">
        <f t="shared" si="8"/>
        <v>1050</v>
      </c>
    </row>
    <row r="84" spans="1:15" ht="12.75">
      <c r="A84" s="162">
        <v>3295</v>
      </c>
      <c r="B84" s="161" t="s">
        <v>107</v>
      </c>
      <c r="C84" s="165">
        <f>D84+E84+F84+G84+I84+J84+K84</f>
        <v>40050</v>
      </c>
      <c r="D84" s="165">
        <v>40000</v>
      </c>
      <c r="E84" s="165">
        <v>50</v>
      </c>
      <c r="F84" s="163"/>
      <c r="G84" s="165"/>
      <c r="H84" s="163"/>
      <c r="I84" s="163"/>
      <c r="J84" s="163"/>
      <c r="K84" s="163"/>
      <c r="L84" s="163"/>
      <c r="M84" s="163"/>
      <c r="N84" s="163">
        <f t="shared" si="7"/>
        <v>40050</v>
      </c>
      <c r="O84" s="163">
        <f t="shared" si="8"/>
        <v>40050</v>
      </c>
    </row>
    <row r="85" spans="1:15" ht="12.75" customHeight="1">
      <c r="A85" s="162">
        <v>3296</v>
      </c>
      <c r="B85" s="161" t="s">
        <v>143</v>
      </c>
      <c r="C85" s="165">
        <f>D85+E85+F85+G85+I85+J85+K85</f>
        <v>5050</v>
      </c>
      <c r="D85" s="165">
        <v>5000</v>
      </c>
      <c r="E85" s="163"/>
      <c r="F85" s="165">
        <v>50</v>
      </c>
      <c r="G85" s="165"/>
      <c r="H85" s="163"/>
      <c r="I85" s="163"/>
      <c r="J85" s="163"/>
      <c r="K85" s="163"/>
      <c r="L85" s="163"/>
      <c r="M85" s="163"/>
      <c r="N85" s="163">
        <f t="shared" si="7"/>
        <v>5050</v>
      </c>
      <c r="O85" s="163">
        <f t="shared" si="8"/>
        <v>5050</v>
      </c>
    </row>
    <row r="86" spans="1:15" ht="12.75">
      <c r="A86" s="108">
        <v>3299</v>
      </c>
      <c r="B86" s="109" t="s">
        <v>41</v>
      </c>
      <c r="C86" s="165">
        <f>D86+E86+F86+G86+I86+J86+K86</f>
        <v>41000</v>
      </c>
      <c r="D86" s="112"/>
      <c r="E86" s="112">
        <v>1000</v>
      </c>
      <c r="F86" s="112">
        <v>1000</v>
      </c>
      <c r="G86" s="112">
        <v>39000</v>
      </c>
      <c r="H86" s="112"/>
      <c r="I86" s="112"/>
      <c r="J86" s="112"/>
      <c r="K86" s="112"/>
      <c r="L86" s="112"/>
      <c r="M86" s="112"/>
      <c r="N86" s="163">
        <f t="shared" si="7"/>
        <v>41000</v>
      </c>
      <c r="O86" s="163">
        <f t="shared" si="8"/>
        <v>41000</v>
      </c>
    </row>
    <row r="87" spans="1:15" ht="12.75" customHeight="1">
      <c r="A87" s="129">
        <v>34</v>
      </c>
      <c r="B87" s="130" t="s">
        <v>42</v>
      </c>
      <c r="C87" s="131">
        <f>C88</f>
        <v>10100</v>
      </c>
      <c r="D87" s="131">
        <f>D88</f>
        <v>3000</v>
      </c>
      <c r="E87" s="131">
        <f>E88</f>
        <v>7000</v>
      </c>
      <c r="F87" s="131">
        <f>F88</f>
        <v>100</v>
      </c>
      <c r="G87" s="131"/>
      <c r="H87" s="131"/>
      <c r="I87" s="131"/>
      <c r="J87" s="131"/>
      <c r="K87" s="131"/>
      <c r="L87" s="131"/>
      <c r="M87" s="131"/>
      <c r="N87" s="131">
        <f>N88</f>
        <v>10100</v>
      </c>
      <c r="O87" s="131">
        <f t="shared" si="2"/>
        <v>10100</v>
      </c>
    </row>
    <row r="88" spans="1:15" ht="12.75">
      <c r="A88" s="152">
        <v>343</v>
      </c>
      <c r="B88" s="110" t="s">
        <v>43</v>
      </c>
      <c r="C88" s="153">
        <f>SUM(C89:C90)</f>
        <v>10100</v>
      </c>
      <c r="D88" s="153">
        <f>SUM(D89:D90)</f>
        <v>3000</v>
      </c>
      <c r="E88" s="153">
        <f>E89+E90</f>
        <v>7000</v>
      </c>
      <c r="F88" s="153">
        <f>F89+F90</f>
        <v>100</v>
      </c>
      <c r="G88" s="153"/>
      <c r="H88" s="153"/>
      <c r="I88" s="153"/>
      <c r="J88" s="153"/>
      <c r="K88" s="153"/>
      <c r="L88" s="153"/>
      <c r="M88" s="153"/>
      <c r="N88" s="128">
        <f>N89+N90</f>
        <v>10100</v>
      </c>
      <c r="O88" s="128">
        <f t="shared" si="2"/>
        <v>10100</v>
      </c>
    </row>
    <row r="89" spans="1:15" ht="12.75" customHeight="1">
      <c r="A89" s="108">
        <v>3431</v>
      </c>
      <c r="B89" s="109" t="s">
        <v>62</v>
      </c>
      <c r="C89" s="112">
        <f>D89+E89+F89+G89+I89+J89+K89</f>
        <v>7100</v>
      </c>
      <c r="D89" s="112"/>
      <c r="E89" s="112">
        <v>7000</v>
      </c>
      <c r="F89" s="112">
        <v>100</v>
      </c>
      <c r="G89" s="112"/>
      <c r="H89" s="112"/>
      <c r="I89" s="112"/>
      <c r="J89" s="112"/>
      <c r="K89" s="112"/>
      <c r="L89" s="112"/>
      <c r="M89" s="112"/>
      <c r="N89" s="163">
        <f>C89</f>
        <v>7100</v>
      </c>
      <c r="O89" s="111">
        <f t="shared" si="2"/>
        <v>7100</v>
      </c>
    </row>
    <row r="90" spans="1:15" ht="12.75">
      <c r="A90" s="108">
        <v>3433</v>
      </c>
      <c r="B90" s="109" t="s">
        <v>144</v>
      </c>
      <c r="C90" s="112">
        <f>D90+E90+F90+G90+I90+J90+K90</f>
        <v>3000</v>
      </c>
      <c r="D90" s="112">
        <v>3000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63">
        <f>C90</f>
        <v>3000</v>
      </c>
      <c r="O90" s="111">
        <f>N90</f>
        <v>3000</v>
      </c>
    </row>
    <row r="91" spans="1:15" ht="12.75" customHeight="1">
      <c r="A91" s="129">
        <v>37</v>
      </c>
      <c r="B91" s="130" t="s">
        <v>84</v>
      </c>
      <c r="C91" s="131">
        <f>D92+E92+F92+G92+H92+K92</f>
        <v>60000</v>
      </c>
      <c r="D91" s="131">
        <f>D92</f>
        <v>20000</v>
      </c>
      <c r="E91" s="131">
        <f>E92</f>
        <v>40000</v>
      </c>
      <c r="F91" s="131"/>
      <c r="G91" s="131"/>
      <c r="H91" s="131"/>
      <c r="I91" s="131"/>
      <c r="J91" s="131"/>
      <c r="K91" s="131"/>
      <c r="L91" s="131"/>
      <c r="M91" s="131"/>
      <c r="N91" s="131">
        <f>N92</f>
        <v>60000</v>
      </c>
      <c r="O91" s="131">
        <f>O92</f>
        <v>60000</v>
      </c>
    </row>
    <row r="92" spans="1:15" ht="12.75">
      <c r="A92" s="152">
        <v>372</v>
      </c>
      <c r="B92" s="110" t="s">
        <v>78</v>
      </c>
      <c r="C92" s="153">
        <f>D92+E92+F92+G92+H92+K92</f>
        <v>60000</v>
      </c>
      <c r="D92" s="153">
        <f>D93</f>
        <v>20000</v>
      </c>
      <c r="E92" s="153">
        <f>E93</f>
        <v>40000</v>
      </c>
      <c r="F92" s="153"/>
      <c r="G92" s="153"/>
      <c r="H92" s="153"/>
      <c r="I92" s="153"/>
      <c r="J92" s="153"/>
      <c r="K92" s="153"/>
      <c r="L92" s="153"/>
      <c r="M92" s="153"/>
      <c r="N92" s="128">
        <f>N93</f>
        <v>60000</v>
      </c>
      <c r="O92" s="128">
        <f>N92</f>
        <v>60000</v>
      </c>
    </row>
    <row r="93" spans="1:15" ht="22.5" customHeight="1">
      <c r="A93" s="108">
        <v>3722</v>
      </c>
      <c r="B93" s="109" t="s">
        <v>108</v>
      </c>
      <c r="C93" s="112">
        <f>D93+E93+F93+G93+I93+J93+K93</f>
        <v>60000</v>
      </c>
      <c r="D93" s="112">
        <v>20000</v>
      </c>
      <c r="E93" s="112">
        <v>40000</v>
      </c>
      <c r="F93" s="112"/>
      <c r="G93" s="112"/>
      <c r="H93" s="112"/>
      <c r="I93" s="112"/>
      <c r="J93" s="112"/>
      <c r="K93" s="112"/>
      <c r="L93" s="112"/>
      <c r="M93" s="112"/>
      <c r="N93" s="163">
        <f>C93</f>
        <v>60000</v>
      </c>
      <c r="O93" s="111">
        <f>N93</f>
        <v>60000</v>
      </c>
    </row>
    <row r="94" spans="1:15" ht="12.75">
      <c r="A94" s="141" t="s">
        <v>93</v>
      </c>
      <c r="B94" s="142" t="s">
        <v>196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7"/>
      <c r="O94" s="137"/>
    </row>
    <row r="95" spans="1:15" ht="12.75" customHeight="1">
      <c r="A95" s="125">
        <v>3</v>
      </c>
      <c r="B95" s="126" t="s">
        <v>32</v>
      </c>
      <c r="C95" s="127">
        <f>C96</f>
        <v>115273.2</v>
      </c>
      <c r="D95" s="127">
        <f>D96+D180+D184</f>
        <v>0</v>
      </c>
      <c r="E95" s="127">
        <f>E96+E180+E184</f>
        <v>114273.2</v>
      </c>
      <c r="F95" s="127">
        <f>F96+F180+F184</f>
        <v>1000</v>
      </c>
      <c r="G95" s="127">
        <f>G96+G180+G184</f>
        <v>0</v>
      </c>
      <c r="H95" s="127"/>
      <c r="I95" s="127">
        <v>0</v>
      </c>
      <c r="J95" s="127">
        <f>J96+J180+J184</f>
        <v>0</v>
      </c>
      <c r="K95" s="127">
        <v>0</v>
      </c>
      <c r="L95" s="127"/>
      <c r="M95" s="127"/>
      <c r="N95" s="127">
        <f>N96</f>
        <v>115273.2</v>
      </c>
      <c r="O95" s="127">
        <f>N95</f>
        <v>115273.2</v>
      </c>
    </row>
    <row r="96" spans="1:15" ht="12.75">
      <c r="A96" s="129">
        <v>32</v>
      </c>
      <c r="B96" s="130" t="s">
        <v>37</v>
      </c>
      <c r="C96" s="131">
        <f>C97+C99</f>
        <v>115273.2</v>
      </c>
      <c r="D96" s="131">
        <f>D97+D106+D113+D123+D125</f>
        <v>0</v>
      </c>
      <c r="E96" s="131">
        <f>E97+E99</f>
        <v>114273.2</v>
      </c>
      <c r="F96" s="131">
        <f>F97+F99</f>
        <v>1000</v>
      </c>
      <c r="G96" s="131">
        <v>0</v>
      </c>
      <c r="H96" s="131"/>
      <c r="I96" s="131">
        <f>I97+I106+I113+I125</f>
        <v>0</v>
      </c>
      <c r="J96" s="131">
        <f>J97+J106+J113+J125</f>
        <v>0</v>
      </c>
      <c r="K96" s="131">
        <f>K97+K106+K113+K123+K125</f>
        <v>0</v>
      </c>
      <c r="L96" s="131"/>
      <c r="M96" s="131"/>
      <c r="N96" s="194">
        <f>N97+N99</f>
        <v>115273.2</v>
      </c>
      <c r="O96" s="131">
        <f aca="true" t="shared" si="9" ref="O96:O101">N96</f>
        <v>115273.2</v>
      </c>
    </row>
    <row r="97" spans="1:15" ht="12.75">
      <c r="A97" s="152">
        <v>322</v>
      </c>
      <c r="B97" s="110" t="s">
        <v>39</v>
      </c>
      <c r="C97" s="128">
        <f>C98</f>
        <v>30500</v>
      </c>
      <c r="D97" s="153"/>
      <c r="E97" s="128">
        <f>E98</f>
        <v>30000</v>
      </c>
      <c r="F97" s="128">
        <f>F98</f>
        <v>500</v>
      </c>
      <c r="G97" s="128">
        <f>SUM(G98:G100)</f>
        <v>0</v>
      </c>
      <c r="H97" s="128"/>
      <c r="I97" s="128">
        <f>I98+I99+I100+I101</f>
        <v>0</v>
      </c>
      <c r="J97" s="128">
        <f>J98+J99+J100+J101</f>
        <v>0</v>
      </c>
      <c r="K97" s="128"/>
      <c r="L97" s="128"/>
      <c r="M97" s="128"/>
      <c r="N97" s="128">
        <f>N98</f>
        <v>30500</v>
      </c>
      <c r="O97" s="128">
        <f t="shared" si="9"/>
        <v>30500</v>
      </c>
    </row>
    <row r="98" spans="1:15" ht="12.75">
      <c r="A98" s="108">
        <v>3224</v>
      </c>
      <c r="B98" s="109" t="s">
        <v>197</v>
      </c>
      <c r="C98" s="112">
        <f>D98+E98+F98+G98+I98+J98+K98</f>
        <v>30500</v>
      </c>
      <c r="D98" s="112"/>
      <c r="E98" s="112">
        <v>30000</v>
      </c>
      <c r="F98" s="112">
        <v>500</v>
      </c>
      <c r="G98" s="112"/>
      <c r="H98" s="112"/>
      <c r="I98" s="112"/>
      <c r="J98" s="112"/>
      <c r="K98" s="112"/>
      <c r="L98" s="112"/>
      <c r="M98" s="112"/>
      <c r="N98" s="163">
        <f>C98</f>
        <v>30500</v>
      </c>
      <c r="O98" s="111">
        <f t="shared" si="9"/>
        <v>30500</v>
      </c>
    </row>
    <row r="99" spans="1:15" ht="12.75">
      <c r="A99" s="152">
        <v>323</v>
      </c>
      <c r="B99" s="110" t="s">
        <v>198</v>
      </c>
      <c r="C99" s="153">
        <f>C100+C101</f>
        <v>84773.2</v>
      </c>
      <c r="D99" s="153"/>
      <c r="E99" s="153">
        <f>E100+E101</f>
        <v>84273.2</v>
      </c>
      <c r="F99" s="153">
        <f>F100+F101</f>
        <v>500</v>
      </c>
      <c r="G99" s="153"/>
      <c r="H99" s="153"/>
      <c r="I99" s="153"/>
      <c r="J99" s="153"/>
      <c r="K99" s="153"/>
      <c r="L99" s="153"/>
      <c r="M99" s="153"/>
      <c r="N99" s="128">
        <f>N100+N101</f>
        <v>84773.2</v>
      </c>
      <c r="O99" s="128">
        <f t="shared" si="9"/>
        <v>84773.2</v>
      </c>
    </row>
    <row r="100" spans="1:15" ht="12.75">
      <c r="A100" s="108">
        <v>3232</v>
      </c>
      <c r="B100" s="109" t="s">
        <v>56</v>
      </c>
      <c r="C100" s="112">
        <f>D100+E100+F100+G100+I100+J100+K100</f>
        <v>84673.2</v>
      </c>
      <c r="D100" s="112"/>
      <c r="E100" s="112">
        <v>84173.2</v>
      </c>
      <c r="F100" s="112">
        <v>500</v>
      </c>
      <c r="G100" s="112"/>
      <c r="H100" s="112"/>
      <c r="I100" s="112"/>
      <c r="J100" s="112"/>
      <c r="K100" s="112"/>
      <c r="L100" s="112"/>
      <c r="M100" s="112"/>
      <c r="N100" s="163">
        <f>C100</f>
        <v>84673.2</v>
      </c>
      <c r="O100" s="111">
        <f t="shared" si="9"/>
        <v>84673.2</v>
      </c>
    </row>
    <row r="101" spans="1:15" ht="12.75" customHeight="1">
      <c r="A101" s="114">
        <v>3237</v>
      </c>
      <c r="B101" s="134" t="s">
        <v>199</v>
      </c>
      <c r="C101" s="115">
        <f>D101+E101+F101+G101+I101+J101+K101+L101+M101</f>
        <v>100</v>
      </c>
      <c r="D101" s="115"/>
      <c r="E101" s="115">
        <v>100</v>
      </c>
      <c r="F101" s="115"/>
      <c r="G101" s="115"/>
      <c r="H101" s="115"/>
      <c r="I101" s="115"/>
      <c r="J101" s="115"/>
      <c r="K101" s="115"/>
      <c r="L101" s="115"/>
      <c r="M101" s="115"/>
      <c r="N101" s="163">
        <f>C101</f>
        <v>100</v>
      </c>
      <c r="O101" s="116">
        <f t="shared" si="9"/>
        <v>100</v>
      </c>
    </row>
    <row r="102" spans="1:15" ht="12.75" customHeight="1">
      <c r="A102" s="119"/>
      <c r="B102" s="155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207"/>
      <c r="O102" s="121"/>
    </row>
    <row r="103" spans="1:15" ht="12.75" customHeight="1">
      <c r="A103" s="92"/>
      <c r="B103" s="14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206"/>
      <c r="O103" s="118"/>
    </row>
    <row r="104" spans="1:15" ht="12.75" customHeight="1">
      <c r="A104" s="92"/>
      <c r="B104" s="14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206"/>
      <c r="O104" s="118"/>
    </row>
    <row r="105" spans="1:15" ht="12.75" customHeight="1">
      <c r="A105" s="92"/>
      <c r="B105" s="256" t="s">
        <v>207</v>
      </c>
      <c r="C105" s="257"/>
      <c r="D105" s="257"/>
      <c r="E105" s="257"/>
      <c r="F105" s="117"/>
      <c r="G105" s="117"/>
      <c r="H105" s="117"/>
      <c r="I105" s="117"/>
      <c r="J105" s="117"/>
      <c r="K105" s="117"/>
      <c r="L105" s="117"/>
      <c r="M105" s="117"/>
      <c r="N105" s="206"/>
      <c r="O105" s="118"/>
    </row>
    <row r="106" spans="1:15" ht="15.75" customHeight="1">
      <c r="A106" s="122"/>
      <c r="B106" s="135" t="s">
        <v>236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4"/>
      <c r="O106" s="124"/>
    </row>
    <row r="107" spans="1:15" ht="12.75" customHeight="1">
      <c r="A107" s="141" t="s">
        <v>203</v>
      </c>
      <c r="B107" s="142" t="s">
        <v>195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</row>
    <row r="108" spans="1:15" s="11" customFormat="1" ht="12.75">
      <c r="A108" s="125">
        <v>3</v>
      </c>
      <c r="B108" s="126" t="s">
        <v>32</v>
      </c>
      <c r="C108" s="127">
        <f>C109</f>
        <v>527500</v>
      </c>
      <c r="D108" s="127"/>
      <c r="E108" s="127"/>
      <c r="F108" s="127">
        <f>F109</f>
        <v>500</v>
      </c>
      <c r="G108" s="127">
        <f>G109</f>
        <v>527000</v>
      </c>
      <c r="H108" s="127"/>
      <c r="I108" s="127"/>
      <c r="J108" s="127"/>
      <c r="K108" s="127">
        <f>K109</f>
        <v>0</v>
      </c>
      <c r="L108" s="127"/>
      <c r="M108" s="127"/>
      <c r="N108" s="127">
        <f>N109</f>
        <v>527500</v>
      </c>
      <c r="O108" s="127">
        <f>N108</f>
        <v>527500</v>
      </c>
    </row>
    <row r="109" spans="1:15" s="11" customFormat="1" ht="28.5" customHeight="1">
      <c r="A109" s="129">
        <v>32</v>
      </c>
      <c r="B109" s="130" t="s">
        <v>37</v>
      </c>
      <c r="C109" s="131">
        <f>C115+C122+C110</f>
        <v>527500</v>
      </c>
      <c r="D109" s="131"/>
      <c r="E109" s="131"/>
      <c r="F109" s="131">
        <f>F110+F115+F122</f>
        <v>500</v>
      </c>
      <c r="G109" s="131">
        <f>G110+G115+G122</f>
        <v>527000</v>
      </c>
      <c r="H109" s="131"/>
      <c r="I109" s="131"/>
      <c r="J109" s="131"/>
      <c r="K109" s="131">
        <f>K115</f>
        <v>0</v>
      </c>
      <c r="L109" s="148"/>
      <c r="M109" s="148"/>
      <c r="N109" s="131">
        <f>N115+N122+N110</f>
        <v>527500</v>
      </c>
      <c r="O109" s="131">
        <f aca="true" t="shared" si="10" ref="O109:O127">N109</f>
        <v>527500</v>
      </c>
    </row>
    <row r="110" spans="1:15" s="205" customFormat="1" ht="28.5" customHeight="1">
      <c r="A110" s="152">
        <v>321</v>
      </c>
      <c r="B110" s="110" t="s">
        <v>38</v>
      </c>
      <c r="C110" s="128">
        <f>G110</f>
        <v>1000</v>
      </c>
      <c r="D110" s="128"/>
      <c r="E110" s="128"/>
      <c r="F110" s="128"/>
      <c r="G110" s="128">
        <f>G111+G112+G113+G114</f>
        <v>1000</v>
      </c>
      <c r="H110" s="128"/>
      <c r="I110" s="128"/>
      <c r="J110" s="128"/>
      <c r="K110" s="128"/>
      <c r="L110" s="153"/>
      <c r="M110" s="153"/>
      <c r="N110" s="128">
        <f>SUM(N111:N114)</f>
        <v>1000</v>
      </c>
      <c r="O110" s="128"/>
    </row>
    <row r="111" spans="1:15" s="205" customFormat="1" ht="12.75" customHeight="1">
      <c r="A111" s="108">
        <v>3211</v>
      </c>
      <c r="B111" s="109" t="s">
        <v>65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3">
        <f>C111</f>
        <v>0</v>
      </c>
      <c r="O111" s="163">
        <f>N111</f>
        <v>0</v>
      </c>
    </row>
    <row r="112" spans="1:15" s="205" customFormat="1" ht="12.75" customHeight="1">
      <c r="A112" s="108">
        <v>3212</v>
      </c>
      <c r="B112" s="109" t="s">
        <v>66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3">
        <f>C112</f>
        <v>0</v>
      </c>
      <c r="O112" s="163">
        <f>N112</f>
        <v>0</v>
      </c>
    </row>
    <row r="113" spans="1:15" s="205" customFormat="1" ht="12.75" customHeight="1">
      <c r="A113" s="108">
        <v>3213</v>
      </c>
      <c r="B113" s="109" t="s">
        <v>67</v>
      </c>
      <c r="C113" s="165">
        <f>D113+E113+F113+G113+I113+J113+K113</f>
        <v>1000</v>
      </c>
      <c r="D113" s="165"/>
      <c r="E113" s="165"/>
      <c r="F113" s="165"/>
      <c r="G113" s="165">
        <v>1000</v>
      </c>
      <c r="H113" s="165"/>
      <c r="I113" s="165"/>
      <c r="J113" s="165"/>
      <c r="K113" s="165"/>
      <c r="L113" s="165"/>
      <c r="M113" s="165"/>
      <c r="N113" s="163">
        <f>C113</f>
        <v>1000</v>
      </c>
      <c r="O113" s="163">
        <f>N113</f>
        <v>1000</v>
      </c>
    </row>
    <row r="114" spans="1:15" s="204" customFormat="1" ht="12.75" customHeight="1">
      <c r="A114" s="108">
        <v>3214</v>
      </c>
      <c r="B114" s="109" t="s">
        <v>77</v>
      </c>
      <c r="C114" s="165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163">
        <f>C114</f>
        <v>0</v>
      </c>
      <c r="O114" s="163">
        <f>N114</f>
        <v>0</v>
      </c>
    </row>
    <row r="115" spans="1:15" ht="12.75">
      <c r="A115" s="152">
        <v>322</v>
      </c>
      <c r="B115" s="110" t="s">
        <v>39</v>
      </c>
      <c r="C115" s="128">
        <f>SUM(C116:C121)</f>
        <v>496000</v>
      </c>
      <c r="D115" s="128"/>
      <c r="E115" s="128"/>
      <c r="F115" s="128">
        <f>SUM(F116:F121)</f>
        <v>0</v>
      </c>
      <c r="G115" s="128">
        <f>G116+G117+G118+G119+G120+G121</f>
        <v>496000</v>
      </c>
      <c r="H115" s="128"/>
      <c r="I115" s="128"/>
      <c r="J115" s="128"/>
      <c r="K115" s="128">
        <f>K116+K117+K118+K119+K120+K121</f>
        <v>0</v>
      </c>
      <c r="L115" s="128"/>
      <c r="M115" s="128"/>
      <c r="N115" s="128">
        <f>N116+N117+N118+N119+N120+N121</f>
        <v>496000</v>
      </c>
      <c r="O115" s="128">
        <f t="shared" si="10"/>
        <v>496000</v>
      </c>
    </row>
    <row r="116" spans="1:15" ht="12.75" customHeight="1">
      <c r="A116" s="108">
        <v>3221</v>
      </c>
      <c r="B116" s="109" t="s">
        <v>51</v>
      </c>
      <c r="C116" s="112">
        <f aca="true" t="shared" si="11" ref="C116:C121">D116+E116+F116+G116+I116+J116+K116</f>
        <v>19000</v>
      </c>
      <c r="D116" s="111"/>
      <c r="E116" s="111"/>
      <c r="F116" s="111"/>
      <c r="G116" s="112">
        <v>19000</v>
      </c>
      <c r="H116" s="111"/>
      <c r="I116" s="111"/>
      <c r="J116" s="111"/>
      <c r="K116" s="111"/>
      <c r="L116" s="111"/>
      <c r="M116" s="111"/>
      <c r="N116" s="111">
        <f aca="true" t="shared" si="12" ref="N116:N121">C116</f>
        <v>19000</v>
      </c>
      <c r="O116" s="111">
        <f t="shared" si="10"/>
        <v>19000</v>
      </c>
    </row>
    <row r="117" spans="1:15" ht="12.75">
      <c r="A117" s="108">
        <v>3222</v>
      </c>
      <c r="B117" s="109" t="s">
        <v>68</v>
      </c>
      <c r="C117" s="112">
        <f t="shared" si="11"/>
        <v>450000</v>
      </c>
      <c r="D117" s="111"/>
      <c r="E117" s="111"/>
      <c r="F117" s="111"/>
      <c r="G117" s="112">
        <v>450000</v>
      </c>
      <c r="H117" s="112"/>
      <c r="I117" s="112"/>
      <c r="J117" s="112"/>
      <c r="K117" s="112"/>
      <c r="L117" s="111"/>
      <c r="M117" s="111"/>
      <c r="N117" s="111">
        <f t="shared" si="12"/>
        <v>450000</v>
      </c>
      <c r="O117" s="111">
        <f t="shared" si="10"/>
        <v>450000</v>
      </c>
    </row>
    <row r="118" spans="1:15" ht="12.75" customHeight="1">
      <c r="A118" s="108">
        <v>3223</v>
      </c>
      <c r="B118" s="109" t="s">
        <v>52</v>
      </c>
      <c r="C118" s="112">
        <f t="shared" si="11"/>
        <v>13000</v>
      </c>
      <c r="D118" s="111"/>
      <c r="E118" s="111"/>
      <c r="F118" s="111"/>
      <c r="G118" s="112">
        <v>13000</v>
      </c>
      <c r="H118" s="111"/>
      <c r="I118" s="111"/>
      <c r="J118" s="111"/>
      <c r="K118" s="111"/>
      <c r="L118" s="111"/>
      <c r="M118" s="111"/>
      <c r="N118" s="111">
        <f t="shared" si="12"/>
        <v>13000</v>
      </c>
      <c r="O118" s="111">
        <f t="shared" si="10"/>
        <v>13000</v>
      </c>
    </row>
    <row r="119" spans="1:15" ht="12.75">
      <c r="A119" s="108">
        <v>3224</v>
      </c>
      <c r="B119" s="109" t="s">
        <v>53</v>
      </c>
      <c r="C119" s="112">
        <f t="shared" si="11"/>
        <v>1000</v>
      </c>
      <c r="D119" s="111"/>
      <c r="E119" s="111"/>
      <c r="F119" s="112"/>
      <c r="G119" s="112">
        <v>1000</v>
      </c>
      <c r="H119" s="111"/>
      <c r="I119" s="111"/>
      <c r="J119" s="111"/>
      <c r="K119" s="111"/>
      <c r="L119" s="111"/>
      <c r="M119" s="111"/>
      <c r="N119" s="111">
        <f t="shared" si="12"/>
        <v>1000</v>
      </c>
      <c r="O119" s="111">
        <f t="shared" si="10"/>
        <v>1000</v>
      </c>
    </row>
    <row r="120" spans="1:15" ht="12.75" customHeight="1">
      <c r="A120" s="108">
        <v>3225</v>
      </c>
      <c r="B120" s="109" t="s">
        <v>54</v>
      </c>
      <c r="C120" s="112">
        <f t="shared" si="11"/>
        <v>9000</v>
      </c>
      <c r="D120" s="111"/>
      <c r="E120" s="111"/>
      <c r="F120" s="111"/>
      <c r="G120" s="112">
        <v>9000</v>
      </c>
      <c r="H120" s="111"/>
      <c r="I120" s="111"/>
      <c r="J120" s="111"/>
      <c r="K120" s="111"/>
      <c r="L120" s="111"/>
      <c r="M120" s="111"/>
      <c r="N120" s="111">
        <f t="shared" si="12"/>
        <v>9000</v>
      </c>
      <c r="O120" s="111">
        <f t="shared" si="10"/>
        <v>9000</v>
      </c>
    </row>
    <row r="121" spans="1:15" ht="12.75">
      <c r="A121" s="108">
        <v>3227</v>
      </c>
      <c r="B121" s="109" t="s">
        <v>76</v>
      </c>
      <c r="C121" s="112">
        <f t="shared" si="11"/>
        <v>4000</v>
      </c>
      <c r="D121" s="111"/>
      <c r="E121" s="111"/>
      <c r="F121" s="111"/>
      <c r="G121" s="112">
        <v>4000</v>
      </c>
      <c r="H121" s="111"/>
      <c r="I121" s="111"/>
      <c r="J121" s="111"/>
      <c r="K121" s="111"/>
      <c r="L121" s="111"/>
      <c r="M121" s="111"/>
      <c r="N121" s="111">
        <f t="shared" si="12"/>
        <v>4000</v>
      </c>
      <c r="O121" s="111">
        <f t="shared" si="10"/>
        <v>4000</v>
      </c>
    </row>
    <row r="122" spans="1:15" ht="12.75" customHeight="1">
      <c r="A122" s="152">
        <v>323</v>
      </c>
      <c r="B122" s="110" t="s">
        <v>40</v>
      </c>
      <c r="C122" s="128">
        <f>SUM(C123:C127)</f>
        <v>30500</v>
      </c>
      <c r="D122" s="128"/>
      <c r="E122" s="128"/>
      <c r="F122" s="128">
        <f>F123+F124+F125+F126+F127</f>
        <v>500</v>
      </c>
      <c r="G122" s="128">
        <f>G123+G124+G125+G126+G127</f>
        <v>30000</v>
      </c>
      <c r="H122" s="128"/>
      <c r="I122" s="128"/>
      <c r="J122" s="153"/>
      <c r="K122" s="128"/>
      <c r="L122" s="128"/>
      <c r="M122" s="128"/>
      <c r="N122" s="128">
        <f>SUM(N123:N127)</f>
        <v>30500</v>
      </c>
      <c r="O122" s="128">
        <f t="shared" si="10"/>
        <v>30500</v>
      </c>
    </row>
    <row r="123" spans="1:15" ht="12.75">
      <c r="A123" s="108">
        <v>3231</v>
      </c>
      <c r="B123" s="109" t="s">
        <v>55</v>
      </c>
      <c r="C123" s="112">
        <f>D123+E123+F123+G123+I123+J123+K123</f>
        <v>1200</v>
      </c>
      <c r="D123" s="111"/>
      <c r="E123" s="111"/>
      <c r="F123" s="111"/>
      <c r="G123" s="112">
        <v>1200</v>
      </c>
      <c r="H123" s="111"/>
      <c r="I123" s="111"/>
      <c r="J123" s="111"/>
      <c r="K123" s="111"/>
      <c r="L123" s="111"/>
      <c r="M123" s="111"/>
      <c r="N123" s="111">
        <f>C123</f>
        <v>1200</v>
      </c>
      <c r="O123" s="111">
        <f t="shared" si="10"/>
        <v>1200</v>
      </c>
    </row>
    <row r="124" spans="1:15" ht="12.75" customHeight="1">
      <c r="A124" s="108">
        <v>3232</v>
      </c>
      <c r="B124" s="109" t="s">
        <v>56</v>
      </c>
      <c r="C124" s="112">
        <f>D124+F124+G124+I124+J124+K124</f>
        <v>4500</v>
      </c>
      <c r="D124" s="111"/>
      <c r="E124" s="111"/>
      <c r="F124" s="112">
        <v>500</v>
      </c>
      <c r="G124" s="112">
        <v>4000</v>
      </c>
      <c r="H124" s="111"/>
      <c r="I124" s="111"/>
      <c r="J124" s="111"/>
      <c r="K124" s="111"/>
      <c r="L124" s="111"/>
      <c r="M124" s="111"/>
      <c r="N124" s="111">
        <f>C124</f>
        <v>4500</v>
      </c>
      <c r="O124" s="111">
        <f t="shared" si="10"/>
        <v>4500</v>
      </c>
    </row>
    <row r="125" spans="1:15" ht="12.75">
      <c r="A125" s="108">
        <v>3234</v>
      </c>
      <c r="B125" s="109" t="s">
        <v>58</v>
      </c>
      <c r="C125" s="112">
        <f>D125+F125+G125+I125+J125+K125</f>
        <v>19500</v>
      </c>
      <c r="D125" s="111"/>
      <c r="E125" s="111"/>
      <c r="F125" s="111"/>
      <c r="G125" s="112">
        <v>19500</v>
      </c>
      <c r="H125" s="111"/>
      <c r="I125" s="111"/>
      <c r="J125" s="111"/>
      <c r="K125" s="111"/>
      <c r="L125" s="111"/>
      <c r="M125" s="111"/>
      <c r="N125" s="111">
        <f>C125</f>
        <v>19500</v>
      </c>
      <c r="O125" s="111">
        <f t="shared" si="10"/>
        <v>19500</v>
      </c>
    </row>
    <row r="126" spans="1:15" ht="12.75" customHeight="1">
      <c r="A126" s="108">
        <v>3236</v>
      </c>
      <c r="B126" s="109" t="s">
        <v>59</v>
      </c>
      <c r="C126" s="112">
        <f>D126+F126+G126+I126+J126+K126</f>
        <v>3000</v>
      </c>
      <c r="D126" s="111"/>
      <c r="E126" s="111"/>
      <c r="F126" s="111"/>
      <c r="G126" s="112">
        <v>3000</v>
      </c>
      <c r="H126" s="111"/>
      <c r="I126" s="111"/>
      <c r="J126" s="111"/>
      <c r="K126" s="111"/>
      <c r="L126" s="111"/>
      <c r="M126" s="111"/>
      <c r="N126" s="111">
        <f>C126</f>
        <v>3000</v>
      </c>
      <c r="O126" s="111">
        <f t="shared" si="10"/>
        <v>3000</v>
      </c>
    </row>
    <row r="127" spans="1:15" ht="17.25" customHeight="1">
      <c r="A127" s="114">
        <v>3239</v>
      </c>
      <c r="B127" s="134" t="s">
        <v>69</v>
      </c>
      <c r="C127" s="112">
        <f>D127+F127+G127+I127+J127+K127</f>
        <v>2300</v>
      </c>
      <c r="D127" s="116"/>
      <c r="E127" s="116"/>
      <c r="F127" s="116"/>
      <c r="G127" s="115">
        <v>2300</v>
      </c>
      <c r="H127" s="116"/>
      <c r="I127" s="116"/>
      <c r="J127" s="116"/>
      <c r="K127" s="116"/>
      <c r="L127" s="116"/>
      <c r="M127" s="116"/>
      <c r="N127" s="111">
        <f>C127</f>
        <v>2300</v>
      </c>
      <c r="O127" s="116">
        <f t="shared" si="10"/>
        <v>2300</v>
      </c>
    </row>
    <row r="128" spans="1:15" ht="12.75" customHeight="1">
      <c r="A128" s="119"/>
      <c r="B128" s="155"/>
      <c r="C128" s="120"/>
      <c r="D128" s="121"/>
      <c r="E128" s="121"/>
      <c r="F128" s="121"/>
      <c r="G128" s="120"/>
      <c r="H128" s="121"/>
      <c r="I128" s="121"/>
      <c r="J128" s="121"/>
      <c r="K128" s="121"/>
      <c r="L128" s="121"/>
      <c r="M128" s="121"/>
      <c r="N128" s="121"/>
      <c r="O128" s="121"/>
    </row>
    <row r="129" spans="1:15" ht="12.75" customHeight="1">
      <c r="A129" s="92"/>
      <c r="B129" s="14"/>
      <c r="C129" s="117"/>
      <c r="D129" s="118"/>
      <c r="E129" s="118"/>
      <c r="F129" s="118"/>
      <c r="G129" s="117"/>
      <c r="H129" s="118"/>
      <c r="I129" s="118"/>
      <c r="J129" s="118"/>
      <c r="K129" s="118"/>
      <c r="L129" s="118"/>
      <c r="M129" s="118"/>
      <c r="N129" s="118"/>
      <c r="O129" s="118"/>
    </row>
    <row r="130" spans="1:15" ht="12.75" customHeight="1">
      <c r="A130" s="92"/>
      <c r="B130" s="14"/>
      <c r="C130" s="117"/>
      <c r="D130" s="118"/>
      <c r="E130" s="118"/>
      <c r="F130" s="118"/>
      <c r="G130" s="117"/>
      <c r="H130" s="118"/>
      <c r="I130" s="118"/>
      <c r="J130" s="118"/>
      <c r="K130" s="118"/>
      <c r="L130" s="118"/>
      <c r="M130" s="118"/>
      <c r="N130" s="118"/>
      <c r="O130" s="118"/>
    </row>
    <row r="131" spans="1:15" ht="12.75" customHeight="1">
      <c r="A131" s="92"/>
      <c r="B131" s="14"/>
      <c r="C131" s="117"/>
      <c r="D131" s="118"/>
      <c r="E131" s="118"/>
      <c r="F131" s="118"/>
      <c r="G131" s="117"/>
      <c r="H131" s="118"/>
      <c r="I131" s="118"/>
      <c r="J131" s="118"/>
      <c r="K131" s="118"/>
      <c r="L131" s="118"/>
      <c r="M131" s="118"/>
      <c r="N131" s="118"/>
      <c r="O131" s="118"/>
    </row>
    <row r="132" spans="1:15" ht="12.75" customHeight="1">
      <c r="A132" s="92"/>
      <c r="B132" s="14"/>
      <c r="C132" s="117"/>
      <c r="D132" s="118"/>
      <c r="E132" s="118"/>
      <c r="F132" s="118"/>
      <c r="G132" s="117"/>
      <c r="H132" s="118"/>
      <c r="I132" s="118"/>
      <c r="J132" s="118"/>
      <c r="K132" s="118"/>
      <c r="L132" s="118"/>
      <c r="M132" s="118"/>
      <c r="N132" s="118"/>
      <c r="O132" s="118"/>
    </row>
    <row r="133" spans="1:15" ht="12.75" customHeight="1">
      <c r="A133" s="92"/>
      <c r="B133" s="14"/>
      <c r="C133" s="117"/>
      <c r="D133" s="118"/>
      <c r="E133" s="118"/>
      <c r="F133" s="118"/>
      <c r="G133" s="117"/>
      <c r="H133" s="118"/>
      <c r="I133" s="118"/>
      <c r="J133" s="118"/>
      <c r="K133" s="118"/>
      <c r="L133" s="118"/>
      <c r="M133" s="118"/>
      <c r="N133" s="118"/>
      <c r="O133" s="118"/>
    </row>
    <row r="134" spans="1:15" ht="12.75" customHeight="1">
      <c r="A134" s="92"/>
      <c r="B134" s="14"/>
      <c r="C134" s="117"/>
      <c r="D134" s="118"/>
      <c r="E134" s="118"/>
      <c r="F134" s="118"/>
      <c r="G134" s="117"/>
      <c r="H134" s="118"/>
      <c r="I134" s="118"/>
      <c r="J134" s="118"/>
      <c r="K134" s="118"/>
      <c r="L134" s="118"/>
      <c r="M134" s="118"/>
      <c r="N134" s="118"/>
      <c r="O134" s="118"/>
    </row>
    <row r="135" spans="1:15" ht="12.75" customHeight="1">
      <c r="A135" s="92"/>
      <c r="B135" s="14"/>
      <c r="C135" s="117"/>
      <c r="D135" s="118"/>
      <c r="E135" s="118"/>
      <c r="F135" s="118"/>
      <c r="G135" s="117"/>
      <c r="H135" s="118"/>
      <c r="I135" s="118"/>
      <c r="J135" s="118"/>
      <c r="K135" s="118"/>
      <c r="L135" s="118"/>
      <c r="M135" s="118"/>
      <c r="N135" s="118"/>
      <c r="O135" s="118"/>
    </row>
    <row r="136" spans="1:15" ht="12.75" customHeight="1">
      <c r="A136" s="92"/>
      <c r="B136" s="14"/>
      <c r="C136" s="117"/>
      <c r="D136" s="118"/>
      <c r="E136" s="118"/>
      <c r="F136" s="118"/>
      <c r="G136" s="117"/>
      <c r="H136" s="118"/>
      <c r="I136" s="118"/>
      <c r="J136" s="118"/>
      <c r="K136" s="118"/>
      <c r="L136" s="118"/>
      <c r="M136" s="118"/>
      <c r="N136" s="118"/>
      <c r="O136" s="118"/>
    </row>
    <row r="137" spans="1:15" ht="12.75" customHeight="1">
      <c r="A137" s="92"/>
      <c r="B137" s="14"/>
      <c r="C137" s="117"/>
      <c r="D137" s="118"/>
      <c r="E137" s="118"/>
      <c r="F137" s="118"/>
      <c r="G137" s="117"/>
      <c r="H137" s="118"/>
      <c r="I137" s="118"/>
      <c r="J137" s="118"/>
      <c r="K137" s="118"/>
      <c r="L137" s="118"/>
      <c r="M137" s="118"/>
      <c r="N137" s="118"/>
      <c r="O137" s="118"/>
    </row>
    <row r="138" spans="1:15" ht="12.75" customHeight="1">
      <c r="A138" s="92"/>
      <c r="B138" s="14"/>
      <c r="C138" s="117"/>
      <c r="D138" s="118"/>
      <c r="E138" s="118"/>
      <c r="F138" s="118"/>
      <c r="G138" s="117"/>
      <c r="H138" s="118"/>
      <c r="I138" s="118"/>
      <c r="J138" s="118"/>
      <c r="K138" s="118"/>
      <c r="L138" s="118"/>
      <c r="M138" s="118"/>
      <c r="N138" s="118"/>
      <c r="O138" s="118"/>
    </row>
    <row r="139" spans="1:15" ht="12.75" customHeight="1">
      <c r="A139" s="92"/>
      <c r="B139" s="14"/>
      <c r="C139" s="117"/>
      <c r="D139" s="118"/>
      <c r="E139" s="118"/>
      <c r="F139" s="118"/>
      <c r="G139" s="117"/>
      <c r="H139" s="118"/>
      <c r="I139" s="118"/>
      <c r="J139" s="118"/>
      <c r="K139" s="118"/>
      <c r="L139" s="118"/>
      <c r="M139" s="118"/>
      <c r="N139" s="118"/>
      <c r="O139" s="118"/>
    </row>
    <row r="140" spans="1:15" ht="12.75" customHeight="1">
      <c r="A140" s="92"/>
      <c r="B140" s="14"/>
      <c r="C140" s="117"/>
      <c r="D140" s="118"/>
      <c r="E140" s="118"/>
      <c r="F140" s="118"/>
      <c r="G140" s="117"/>
      <c r="H140" s="118"/>
      <c r="I140" s="118"/>
      <c r="J140" s="118"/>
      <c r="K140" s="118"/>
      <c r="L140" s="118"/>
      <c r="M140" s="118"/>
      <c r="N140" s="118"/>
      <c r="O140" s="118"/>
    </row>
    <row r="141" spans="1:15" ht="12.75" customHeight="1">
      <c r="A141" s="92"/>
      <c r="B141" s="14"/>
      <c r="C141" s="117"/>
      <c r="D141" s="118"/>
      <c r="E141" s="118"/>
      <c r="F141" s="118"/>
      <c r="G141" s="117"/>
      <c r="H141" s="118"/>
      <c r="I141" s="118"/>
      <c r="J141" s="118"/>
      <c r="K141" s="118"/>
      <c r="L141" s="118"/>
      <c r="M141" s="118"/>
      <c r="N141" s="118"/>
      <c r="O141" s="118"/>
    </row>
    <row r="142" spans="1:15" ht="12.75" customHeight="1">
      <c r="A142" s="92"/>
      <c r="B142" s="14"/>
      <c r="C142" s="117"/>
      <c r="D142" s="118"/>
      <c r="E142" s="118"/>
      <c r="F142" s="118"/>
      <c r="G142" s="117"/>
      <c r="H142" s="118"/>
      <c r="I142" s="118"/>
      <c r="J142" s="118"/>
      <c r="K142" s="118"/>
      <c r="L142" s="118"/>
      <c r="M142" s="118"/>
      <c r="N142" s="118"/>
      <c r="O142" s="118"/>
    </row>
    <row r="143" spans="1:15" ht="12.75" customHeight="1">
      <c r="A143" s="92"/>
      <c r="B143" s="14"/>
      <c r="C143" s="117"/>
      <c r="D143" s="118"/>
      <c r="E143" s="118"/>
      <c r="F143" s="118"/>
      <c r="G143" s="117"/>
      <c r="H143" s="118"/>
      <c r="I143" s="118"/>
      <c r="J143" s="118"/>
      <c r="K143" s="118"/>
      <c r="L143" s="118"/>
      <c r="M143" s="118"/>
      <c r="N143" s="118"/>
      <c r="O143" s="118"/>
    </row>
    <row r="144" spans="1:15" ht="12.75" customHeight="1">
      <c r="A144" s="92"/>
      <c r="B144" s="14"/>
      <c r="C144" s="117"/>
      <c r="D144" s="118"/>
      <c r="E144" s="118"/>
      <c r="F144" s="118"/>
      <c r="G144" s="117"/>
      <c r="H144" s="118"/>
      <c r="I144" s="118"/>
      <c r="J144" s="118"/>
      <c r="K144" s="118"/>
      <c r="L144" s="118"/>
      <c r="M144" s="118"/>
      <c r="N144" s="118"/>
      <c r="O144" s="118"/>
    </row>
    <row r="145" spans="1:15" ht="12.75" customHeight="1">
      <c r="A145" s="92"/>
      <c r="B145" s="14"/>
      <c r="C145" s="117"/>
      <c r="D145" s="118"/>
      <c r="E145" s="118"/>
      <c r="F145" s="118"/>
      <c r="G145" s="117"/>
      <c r="H145" s="118"/>
      <c r="I145" s="118"/>
      <c r="J145" s="118"/>
      <c r="K145" s="118"/>
      <c r="L145" s="118"/>
      <c r="M145" s="118"/>
      <c r="N145" s="118"/>
      <c r="O145" s="118"/>
    </row>
    <row r="146" spans="1:15" ht="12.75" customHeight="1">
      <c r="A146" s="92"/>
      <c r="B146" s="14"/>
      <c r="C146" s="117"/>
      <c r="D146" s="118"/>
      <c r="E146" s="118"/>
      <c r="F146" s="118"/>
      <c r="G146" s="117"/>
      <c r="H146" s="118"/>
      <c r="I146" s="118"/>
      <c r="J146" s="118"/>
      <c r="K146" s="118"/>
      <c r="L146" s="118"/>
      <c r="M146" s="118"/>
      <c r="N146" s="118"/>
      <c r="O146" s="118"/>
    </row>
    <row r="147" spans="1:15" ht="12.75" customHeight="1">
      <c r="A147" s="92"/>
      <c r="B147" s="14"/>
      <c r="C147" s="117"/>
      <c r="D147" s="118"/>
      <c r="E147" s="118"/>
      <c r="F147" s="118"/>
      <c r="G147" s="117"/>
      <c r="H147" s="118"/>
      <c r="I147" s="118"/>
      <c r="J147" s="118"/>
      <c r="K147" s="118"/>
      <c r="L147" s="118"/>
      <c r="M147" s="118"/>
      <c r="N147" s="118"/>
      <c r="O147" s="118"/>
    </row>
    <row r="148" spans="1:15" ht="12.75" customHeight="1">
      <c r="A148" s="92"/>
      <c r="B148" s="14"/>
      <c r="C148" s="117"/>
      <c r="D148" s="118"/>
      <c r="E148" s="118"/>
      <c r="F148" s="118"/>
      <c r="G148" s="117"/>
      <c r="H148" s="118"/>
      <c r="I148" s="118"/>
      <c r="J148" s="118"/>
      <c r="K148" s="118"/>
      <c r="L148" s="118"/>
      <c r="M148" s="118"/>
      <c r="N148" s="118"/>
      <c r="O148" s="118"/>
    </row>
    <row r="149" spans="1:15" ht="12.75" customHeight="1">
      <c r="A149" s="92"/>
      <c r="B149" s="256" t="s">
        <v>221</v>
      </c>
      <c r="C149" s="257"/>
      <c r="D149"/>
      <c r="E149"/>
      <c r="F149" s="117"/>
      <c r="G149" s="117"/>
      <c r="H149" s="117"/>
      <c r="I149" s="117"/>
      <c r="J149" s="117"/>
      <c r="K149" s="117"/>
      <c r="L149" s="117"/>
      <c r="M149" s="117"/>
      <c r="N149" s="118"/>
      <c r="O149" s="118"/>
    </row>
    <row r="150" spans="1:15" ht="12.75" customHeight="1">
      <c r="A150" s="92"/>
      <c r="B150" s="255" t="s">
        <v>237</v>
      </c>
      <c r="C150" s="250"/>
      <c r="D150"/>
      <c r="E150"/>
      <c r="F150" s="117"/>
      <c r="G150" s="117"/>
      <c r="H150" s="117"/>
      <c r="I150" s="117"/>
      <c r="J150" s="117"/>
      <c r="K150" s="117"/>
      <c r="L150" s="117"/>
      <c r="M150" s="117"/>
      <c r="N150" s="118"/>
      <c r="O150" s="118"/>
    </row>
    <row r="151" spans="1:15" ht="12.75" customHeight="1">
      <c r="A151" s="92"/>
      <c r="B151" s="95"/>
      <c r="C151" s="117"/>
      <c r="D151" s="118"/>
      <c r="E151" s="117"/>
      <c r="F151" s="117"/>
      <c r="G151" s="117"/>
      <c r="H151" s="117"/>
      <c r="I151" s="117"/>
      <c r="J151" s="117"/>
      <c r="K151" s="117"/>
      <c r="L151" s="117"/>
      <c r="M151" s="117"/>
      <c r="N151" s="118"/>
      <c r="O151" s="118"/>
    </row>
    <row r="152" spans="1:15" ht="12.75" customHeight="1">
      <c r="A152" s="139" t="s">
        <v>98</v>
      </c>
      <c r="B152" s="213" t="s">
        <v>114</v>
      </c>
      <c r="C152" s="214"/>
      <c r="D152" s="214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</row>
    <row r="153" spans="1:15" ht="12.75" customHeight="1">
      <c r="A153" s="125">
        <v>3</v>
      </c>
      <c r="B153" s="126" t="s">
        <v>32</v>
      </c>
      <c r="C153" s="127">
        <f>C154</f>
        <v>1000</v>
      </c>
      <c r="D153" s="127"/>
      <c r="E153" s="127">
        <f>E154</f>
        <v>0</v>
      </c>
      <c r="F153" s="127">
        <f>F154</f>
        <v>1000</v>
      </c>
      <c r="G153" s="127"/>
      <c r="H153" s="127"/>
      <c r="I153" s="127"/>
      <c r="J153" s="127">
        <f>J154</f>
        <v>0</v>
      </c>
      <c r="K153" s="127"/>
      <c r="L153" s="127"/>
      <c r="M153" s="127"/>
      <c r="N153" s="127">
        <f>N154</f>
        <v>1000</v>
      </c>
      <c r="O153" s="127">
        <f>N153</f>
        <v>1000</v>
      </c>
    </row>
    <row r="154" spans="1:15" ht="12.75" customHeight="1">
      <c r="A154" s="129">
        <v>32</v>
      </c>
      <c r="B154" s="171" t="s">
        <v>99</v>
      </c>
      <c r="C154" s="148">
        <f>D154+E154+F154+G154+I154+J154+K154</f>
        <v>1000</v>
      </c>
      <c r="D154" s="148"/>
      <c r="E154" s="148">
        <f>E155+E160+E162+E164</f>
        <v>0</v>
      </c>
      <c r="F154" s="148">
        <f>F155+F160+F162+F164</f>
        <v>1000</v>
      </c>
      <c r="G154" s="148"/>
      <c r="H154" s="148"/>
      <c r="I154" s="148"/>
      <c r="J154" s="148">
        <f>J155+J160+J162+J164</f>
        <v>0</v>
      </c>
      <c r="K154" s="148"/>
      <c r="L154" s="148"/>
      <c r="M154" s="148"/>
      <c r="N154" s="131">
        <f>N155+N160+N162+N164</f>
        <v>1000</v>
      </c>
      <c r="O154" s="131">
        <f aca="true" t="shared" si="13" ref="O154:O159">N154</f>
        <v>1000</v>
      </c>
    </row>
    <row r="155" spans="1:15" ht="12.75" customHeight="1">
      <c r="A155" s="152">
        <v>321</v>
      </c>
      <c r="B155" s="110" t="s">
        <v>100</v>
      </c>
      <c r="C155" s="153">
        <f>C156+C157+C158+C159</f>
        <v>0</v>
      </c>
      <c r="D155" s="153"/>
      <c r="E155" s="153">
        <f>E156+E157+E158+E159</f>
        <v>0</v>
      </c>
      <c r="F155" s="153"/>
      <c r="G155" s="153"/>
      <c r="H155" s="153"/>
      <c r="I155" s="153"/>
      <c r="J155" s="153">
        <f>J156+J157+J158+J159</f>
        <v>0</v>
      </c>
      <c r="K155" s="153"/>
      <c r="L155" s="153"/>
      <c r="M155" s="153"/>
      <c r="N155" s="128">
        <f>SUM(N156:N159)</f>
        <v>0</v>
      </c>
      <c r="O155" s="128">
        <f t="shared" si="13"/>
        <v>0</v>
      </c>
    </row>
    <row r="156" spans="1:15" ht="12.75" customHeight="1">
      <c r="A156" s="108">
        <v>3211</v>
      </c>
      <c r="B156" s="109" t="s">
        <v>65</v>
      </c>
      <c r="C156" s="112">
        <f>E156+J156</f>
        <v>0</v>
      </c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1">
        <f>C156</f>
        <v>0</v>
      </c>
      <c r="O156" s="111">
        <f t="shared" si="13"/>
        <v>0</v>
      </c>
    </row>
    <row r="157" spans="1:15" ht="12.75" customHeight="1">
      <c r="A157" s="162">
        <v>3212</v>
      </c>
      <c r="B157" s="161" t="s">
        <v>101</v>
      </c>
      <c r="C157" s="112">
        <f>E157+J157</f>
        <v>0</v>
      </c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11">
        <f>C157</f>
        <v>0</v>
      </c>
      <c r="O157" s="163">
        <f t="shared" si="13"/>
        <v>0</v>
      </c>
    </row>
    <row r="158" spans="1:15" ht="12.75" customHeight="1">
      <c r="A158" s="108">
        <v>3213</v>
      </c>
      <c r="B158" s="109" t="s">
        <v>67</v>
      </c>
      <c r="C158" s="112">
        <f>E158+J158</f>
        <v>0</v>
      </c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1">
        <f>C158</f>
        <v>0</v>
      </c>
      <c r="O158" s="111">
        <f t="shared" si="13"/>
        <v>0</v>
      </c>
    </row>
    <row r="159" spans="1:15" ht="12.75" customHeight="1">
      <c r="A159" s="162">
        <v>3214</v>
      </c>
      <c r="B159" s="161" t="s">
        <v>77</v>
      </c>
      <c r="C159" s="112">
        <f>E159+J159</f>
        <v>0</v>
      </c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11">
        <f>C159</f>
        <v>0</v>
      </c>
      <c r="O159" s="163">
        <f t="shared" si="13"/>
        <v>0</v>
      </c>
    </row>
    <row r="160" spans="1:15" ht="12.75" customHeight="1">
      <c r="A160" s="152">
        <v>322</v>
      </c>
      <c r="B160" s="110" t="s">
        <v>39</v>
      </c>
      <c r="C160" s="153">
        <f>C161</f>
        <v>0</v>
      </c>
      <c r="D160" s="153"/>
      <c r="E160" s="153">
        <f>E161</f>
        <v>0</v>
      </c>
      <c r="F160" s="153"/>
      <c r="G160" s="153"/>
      <c r="H160" s="153"/>
      <c r="I160" s="153"/>
      <c r="J160" s="153">
        <f>J161</f>
        <v>0</v>
      </c>
      <c r="K160" s="153"/>
      <c r="L160" s="153"/>
      <c r="M160" s="153"/>
      <c r="N160" s="128">
        <f>N161</f>
        <v>0</v>
      </c>
      <c r="O160" s="128">
        <f>O161</f>
        <v>0</v>
      </c>
    </row>
    <row r="161" spans="1:15" ht="12.75" customHeight="1">
      <c r="A161" s="108">
        <v>3221</v>
      </c>
      <c r="B161" s="109" t="s">
        <v>109</v>
      </c>
      <c r="C161" s="112">
        <f>E161+J161</f>
        <v>0</v>
      </c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1">
        <f>C161</f>
        <v>0</v>
      </c>
      <c r="O161" s="111">
        <f>N161</f>
        <v>0</v>
      </c>
    </row>
    <row r="162" spans="1:15" ht="12.75" customHeight="1">
      <c r="A162" s="152">
        <v>323</v>
      </c>
      <c r="B162" s="110" t="s">
        <v>40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>
        <f>J163</f>
        <v>0</v>
      </c>
      <c r="K162" s="153"/>
      <c r="L162" s="153"/>
      <c r="M162" s="153"/>
      <c r="N162" s="128">
        <f>N163</f>
        <v>0</v>
      </c>
      <c r="O162" s="128">
        <f>O163</f>
        <v>0</v>
      </c>
    </row>
    <row r="163" spans="1:15" ht="12.75" customHeight="1">
      <c r="A163" s="108">
        <v>3237</v>
      </c>
      <c r="B163" s="109" t="s">
        <v>60</v>
      </c>
      <c r="C163" s="112">
        <f>E163+J163</f>
        <v>0</v>
      </c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1">
        <f>C163</f>
        <v>0</v>
      </c>
      <c r="O163" s="111">
        <f>N163</f>
        <v>0</v>
      </c>
    </row>
    <row r="164" spans="1:15" ht="12.75" customHeight="1">
      <c r="A164" s="152">
        <v>329</v>
      </c>
      <c r="B164" s="110" t="s">
        <v>41</v>
      </c>
      <c r="C164" s="153">
        <f>C165+C166</f>
        <v>1000</v>
      </c>
      <c r="D164" s="153"/>
      <c r="E164" s="153">
        <f>E165+E166</f>
        <v>0</v>
      </c>
      <c r="F164" s="153">
        <f>F165+F166</f>
        <v>1000</v>
      </c>
      <c r="G164" s="153"/>
      <c r="H164" s="153"/>
      <c r="I164" s="153"/>
      <c r="J164" s="153">
        <f>J165+J166</f>
        <v>0</v>
      </c>
      <c r="K164" s="153"/>
      <c r="L164" s="153"/>
      <c r="M164" s="153"/>
      <c r="N164" s="128">
        <f>N165+N166+N167</f>
        <v>1000</v>
      </c>
      <c r="O164" s="128">
        <f>N164</f>
        <v>1000</v>
      </c>
    </row>
    <row r="165" spans="1:15" ht="12.75" customHeight="1">
      <c r="A165" s="162">
        <v>3293</v>
      </c>
      <c r="B165" s="161" t="s">
        <v>184</v>
      </c>
      <c r="C165" s="165">
        <f>E165+J165</f>
        <v>0</v>
      </c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3">
        <f>C165</f>
        <v>0</v>
      </c>
      <c r="O165" s="163">
        <f>N165</f>
        <v>0</v>
      </c>
    </row>
    <row r="166" spans="1:15" ht="12.75" customHeight="1">
      <c r="A166" s="108">
        <v>3299</v>
      </c>
      <c r="B166" s="109" t="s">
        <v>41</v>
      </c>
      <c r="C166" s="165">
        <f>D166+E166+F166+G166+I166+J166+K166</f>
        <v>1000</v>
      </c>
      <c r="D166" s="165"/>
      <c r="E166" s="165"/>
      <c r="F166" s="165">
        <v>1000</v>
      </c>
      <c r="G166" s="165"/>
      <c r="H166" s="165"/>
      <c r="I166" s="165"/>
      <c r="J166" s="165"/>
      <c r="K166" s="165"/>
      <c r="L166" s="165"/>
      <c r="M166" s="165"/>
      <c r="N166" s="163">
        <f>C166</f>
        <v>1000</v>
      </c>
      <c r="O166" s="163">
        <f>N166</f>
        <v>1000</v>
      </c>
    </row>
    <row r="167" spans="1:15" ht="12.75" customHeight="1">
      <c r="A167" s="108"/>
      <c r="B167" s="109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63">
        <f>C167</f>
        <v>0</v>
      </c>
      <c r="O167" s="112"/>
    </row>
    <row r="168" spans="1:15" ht="12.75" customHeight="1">
      <c r="A168" s="253" t="s">
        <v>85</v>
      </c>
      <c r="B168" s="254"/>
      <c r="C168" s="143">
        <f>C153</f>
        <v>1000</v>
      </c>
      <c r="D168" s="143"/>
      <c r="E168" s="143">
        <f>E153</f>
        <v>0</v>
      </c>
      <c r="F168" s="143">
        <f>F153</f>
        <v>1000</v>
      </c>
      <c r="G168" s="143"/>
      <c r="H168" s="143"/>
      <c r="I168" s="143"/>
      <c r="J168" s="143">
        <f>J153</f>
        <v>0</v>
      </c>
      <c r="K168" s="143"/>
      <c r="L168" s="143"/>
      <c r="M168" s="143"/>
      <c r="N168" s="143">
        <f>N153</f>
        <v>1000</v>
      </c>
      <c r="O168" s="143">
        <f>O153</f>
        <v>1000</v>
      </c>
    </row>
    <row r="169" spans="1:15" ht="12.75" customHeight="1">
      <c r="A169" s="92"/>
      <c r="B169" s="14"/>
      <c r="C169" s="117"/>
      <c r="D169" s="118"/>
      <c r="E169" s="118"/>
      <c r="F169" s="118"/>
      <c r="G169" s="117"/>
      <c r="H169" s="118"/>
      <c r="I169" s="118"/>
      <c r="J169" s="118"/>
      <c r="K169" s="118"/>
      <c r="L169" s="118"/>
      <c r="M169" s="118"/>
      <c r="N169" s="118"/>
      <c r="O169" s="118"/>
    </row>
    <row r="170" spans="1:15" ht="12.75" customHeight="1">
      <c r="A170" s="92"/>
      <c r="B170" s="14"/>
      <c r="C170" s="117"/>
      <c r="D170" s="118"/>
      <c r="E170" s="118"/>
      <c r="F170" s="118"/>
      <c r="G170" s="117"/>
      <c r="H170" s="118"/>
      <c r="I170" s="118"/>
      <c r="J170" s="118"/>
      <c r="K170" s="118"/>
      <c r="L170" s="118"/>
      <c r="M170" s="118"/>
      <c r="N170" s="118"/>
      <c r="O170" s="118"/>
    </row>
    <row r="171" spans="1:15" ht="12.75" customHeight="1">
      <c r="A171" s="92"/>
      <c r="B171" s="14"/>
      <c r="C171" s="117"/>
      <c r="D171" s="118"/>
      <c r="E171" s="118"/>
      <c r="F171" s="118"/>
      <c r="G171" s="117"/>
      <c r="H171" s="118"/>
      <c r="I171" s="118"/>
      <c r="J171" s="118"/>
      <c r="K171" s="118"/>
      <c r="L171" s="118"/>
      <c r="M171" s="118"/>
      <c r="N171" s="118"/>
      <c r="O171" s="118"/>
    </row>
    <row r="172" spans="1:15" ht="12.75" customHeight="1">
      <c r="A172" s="92"/>
      <c r="B172" s="14"/>
      <c r="C172" s="117"/>
      <c r="D172" s="118"/>
      <c r="E172" s="118"/>
      <c r="F172" s="118"/>
      <c r="G172" s="117"/>
      <c r="H172" s="118"/>
      <c r="I172" s="118"/>
      <c r="J172" s="118"/>
      <c r="K172" s="118"/>
      <c r="L172" s="118"/>
      <c r="M172" s="118"/>
      <c r="N172" s="118"/>
      <c r="O172" s="118"/>
    </row>
    <row r="173" spans="1:15" ht="12.75" customHeight="1">
      <c r="A173" s="92"/>
      <c r="B173" s="14"/>
      <c r="C173" s="117"/>
      <c r="D173" s="118"/>
      <c r="E173" s="118"/>
      <c r="F173" s="118"/>
      <c r="G173" s="117"/>
      <c r="H173" s="118"/>
      <c r="I173" s="118"/>
      <c r="J173" s="118"/>
      <c r="K173" s="118"/>
      <c r="L173" s="118"/>
      <c r="M173" s="118"/>
      <c r="N173" s="118"/>
      <c r="O173" s="118"/>
    </row>
    <row r="174" spans="1:15" ht="12.75" customHeight="1">
      <c r="A174" s="92"/>
      <c r="B174" s="14"/>
      <c r="C174" s="117"/>
      <c r="D174" s="118"/>
      <c r="E174" s="118"/>
      <c r="F174" s="118"/>
      <c r="G174" s="117"/>
      <c r="H174" s="118"/>
      <c r="I174" s="118"/>
      <c r="J174" s="118"/>
      <c r="K174" s="118"/>
      <c r="L174" s="118"/>
      <c r="M174" s="118"/>
      <c r="N174" s="118"/>
      <c r="O174" s="118"/>
    </row>
    <row r="175" spans="1:15" ht="12.75" customHeight="1">
      <c r="A175" s="92"/>
      <c r="B175" s="256" t="s">
        <v>205</v>
      </c>
      <c r="C175" s="257"/>
      <c r="D175" s="257"/>
      <c r="E175" s="257"/>
      <c r="F175" s="118"/>
      <c r="G175" s="117"/>
      <c r="H175" s="118"/>
      <c r="I175" s="118"/>
      <c r="J175" s="118"/>
      <c r="K175" s="118"/>
      <c r="L175" s="118"/>
      <c r="M175" s="118"/>
      <c r="N175" s="118"/>
      <c r="O175" s="118"/>
    </row>
    <row r="176" spans="1:15" ht="12.75" customHeight="1">
      <c r="A176" s="122"/>
      <c r="B176" s="135" t="s">
        <v>238</v>
      </c>
      <c r="C176" s="123"/>
      <c r="D176" s="123"/>
      <c r="E176" s="123"/>
      <c r="F176" s="124"/>
      <c r="G176" s="123"/>
      <c r="H176" s="124"/>
      <c r="I176" s="124"/>
      <c r="J176" s="124"/>
      <c r="K176" s="124"/>
      <c r="L176" s="124"/>
      <c r="M176" s="124"/>
      <c r="N176" s="124"/>
      <c r="O176" s="124"/>
    </row>
    <row r="177" spans="1:15" ht="12.75" customHeight="1">
      <c r="A177" s="141" t="s">
        <v>89</v>
      </c>
      <c r="B177" s="212" t="s">
        <v>206</v>
      </c>
      <c r="C177" s="208"/>
      <c r="D177" s="208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</row>
    <row r="178" spans="1:15" ht="12.75">
      <c r="A178" s="125">
        <v>3</v>
      </c>
      <c r="B178" s="126" t="s">
        <v>32</v>
      </c>
      <c r="C178" s="127">
        <f>D178+E178+F178+G178+I178+K178</f>
        <v>39000</v>
      </c>
      <c r="D178" s="127"/>
      <c r="E178" s="127"/>
      <c r="F178" s="127"/>
      <c r="G178" s="127">
        <f>G179</f>
        <v>0</v>
      </c>
      <c r="H178" s="127"/>
      <c r="I178" s="127">
        <f>I179</f>
        <v>5000</v>
      </c>
      <c r="J178" s="127"/>
      <c r="K178" s="127">
        <f>K179</f>
        <v>34000</v>
      </c>
      <c r="L178" s="127"/>
      <c r="M178" s="127"/>
      <c r="N178" s="127">
        <f>N179</f>
        <v>39000</v>
      </c>
      <c r="O178" s="127">
        <f aca="true" t="shared" si="14" ref="O178:O195">N178</f>
        <v>39000</v>
      </c>
    </row>
    <row r="179" spans="1:15" ht="12.75" customHeight="1">
      <c r="A179" s="129">
        <v>32</v>
      </c>
      <c r="B179" s="130" t="s">
        <v>37</v>
      </c>
      <c r="C179" s="131">
        <f>D179+E179+F179+G179+I179+J179+K179</f>
        <v>39000</v>
      </c>
      <c r="D179" s="131"/>
      <c r="E179" s="131"/>
      <c r="F179" s="131"/>
      <c r="G179" s="131">
        <f>G180+G185+G194</f>
        <v>0</v>
      </c>
      <c r="H179" s="131"/>
      <c r="I179" s="131">
        <f>I180+I185+I194</f>
        <v>5000</v>
      </c>
      <c r="J179" s="131"/>
      <c r="K179" s="131">
        <f>K180+K185+K194</f>
        <v>34000</v>
      </c>
      <c r="L179" s="131"/>
      <c r="M179" s="131"/>
      <c r="N179" s="131">
        <f>N180+N185+N194</f>
        <v>39000</v>
      </c>
      <c r="O179" s="131">
        <f t="shared" si="14"/>
        <v>39000</v>
      </c>
    </row>
    <row r="180" spans="1:15" ht="12.75">
      <c r="A180" s="152">
        <v>321</v>
      </c>
      <c r="B180" s="110" t="s">
        <v>38</v>
      </c>
      <c r="C180" s="128">
        <f>C181+C182+C183+C184</f>
        <v>5900</v>
      </c>
      <c r="D180" s="128"/>
      <c r="E180" s="128"/>
      <c r="F180" s="128"/>
      <c r="G180" s="128"/>
      <c r="H180" s="128"/>
      <c r="I180" s="128">
        <f>I181+I182+I183+I184</f>
        <v>0</v>
      </c>
      <c r="J180" s="128"/>
      <c r="K180" s="128">
        <f>K181+K182+K183+K184</f>
        <v>5900</v>
      </c>
      <c r="L180" s="153"/>
      <c r="M180" s="153"/>
      <c r="N180" s="128">
        <f>SUM(N181:N184)</f>
        <v>5900</v>
      </c>
      <c r="O180" s="128">
        <f t="shared" si="14"/>
        <v>5900</v>
      </c>
    </row>
    <row r="181" spans="1:15" ht="12.75" customHeight="1">
      <c r="A181" s="108">
        <v>3211</v>
      </c>
      <c r="B181" s="109" t="s">
        <v>65</v>
      </c>
      <c r="C181" s="112">
        <f>D181+E181+F181+G181+I181+J181+K181</f>
        <v>4300</v>
      </c>
      <c r="D181" s="112"/>
      <c r="E181" s="112"/>
      <c r="F181" s="112"/>
      <c r="G181" s="112"/>
      <c r="H181" s="112"/>
      <c r="I181" s="112"/>
      <c r="J181" s="112"/>
      <c r="K181" s="112">
        <v>4300</v>
      </c>
      <c r="L181" s="112"/>
      <c r="M181" s="112"/>
      <c r="N181" s="111">
        <f aca="true" t="shared" si="15" ref="N181:N189">C181</f>
        <v>4300</v>
      </c>
      <c r="O181" s="111">
        <f t="shared" si="14"/>
        <v>4300</v>
      </c>
    </row>
    <row r="182" spans="1:15" ht="12.75">
      <c r="A182" s="108">
        <v>3212</v>
      </c>
      <c r="B182" s="109" t="s">
        <v>66</v>
      </c>
      <c r="C182" s="112">
        <f>D182+E182+F182+G182+I182+J182+K182</f>
        <v>0</v>
      </c>
      <c r="D182" s="111"/>
      <c r="E182" s="111"/>
      <c r="F182" s="111"/>
      <c r="G182" s="112"/>
      <c r="H182" s="111"/>
      <c r="I182" s="111"/>
      <c r="J182" s="111"/>
      <c r="K182" s="111"/>
      <c r="L182" s="111"/>
      <c r="M182" s="111"/>
      <c r="N182" s="111">
        <f t="shared" si="15"/>
        <v>0</v>
      </c>
      <c r="O182" s="111">
        <f t="shared" si="14"/>
        <v>0</v>
      </c>
    </row>
    <row r="183" spans="1:15" ht="12.75" customHeight="1">
      <c r="A183" s="108">
        <v>3213</v>
      </c>
      <c r="B183" s="109" t="s">
        <v>67</v>
      </c>
      <c r="C183" s="112">
        <f>D183+E183+F183+G183+I183+J183+K183</f>
        <v>1600</v>
      </c>
      <c r="D183" s="112"/>
      <c r="E183" s="112"/>
      <c r="F183" s="112"/>
      <c r="G183" s="112"/>
      <c r="H183" s="112"/>
      <c r="I183" s="112"/>
      <c r="J183" s="112"/>
      <c r="K183" s="112">
        <v>1600</v>
      </c>
      <c r="L183" s="112"/>
      <c r="M183" s="112"/>
      <c r="N183" s="111">
        <f t="shared" si="15"/>
        <v>1600</v>
      </c>
      <c r="O183" s="111">
        <f t="shared" si="14"/>
        <v>1600</v>
      </c>
    </row>
    <row r="184" spans="1:15" ht="12.75">
      <c r="A184" s="108">
        <v>3214</v>
      </c>
      <c r="B184" s="109" t="s">
        <v>77</v>
      </c>
      <c r="C184" s="112">
        <f>D184+E184+F184+G184+I184+J184+K184</f>
        <v>0</v>
      </c>
      <c r="D184" s="111"/>
      <c r="E184" s="111"/>
      <c r="F184" s="111"/>
      <c r="G184" s="112"/>
      <c r="H184" s="111"/>
      <c r="I184" s="112"/>
      <c r="J184" s="111"/>
      <c r="K184" s="112"/>
      <c r="L184" s="111"/>
      <c r="M184" s="111"/>
      <c r="N184" s="111">
        <f t="shared" si="15"/>
        <v>0</v>
      </c>
      <c r="O184" s="111">
        <f t="shared" si="14"/>
        <v>0</v>
      </c>
    </row>
    <row r="185" spans="1:15" ht="12.75" customHeight="1">
      <c r="A185" s="152">
        <v>322</v>
      </c>
      <c r="B185" s="110" t="s">
        <v>39</v>
      </c>
      <c r="C185" s="128">
        <f>C186+C187+C188+C189+C190+C191+C192+C193</f>
        <v>23100</v>
      </c>
      <c r="D185" s="128"/>
      <c r="E185" s="128"/>
      <c r="F185" s="128"/>
      <c r="G185" s="128"/>
      <c r="H185" s="128"/>
      <c r="I185" s="128">
        <f>SUM(I186:I192)</f>
        <v>0</v>
      </c>
      <c r="J185" s="128"/>
      <c r="K185" s="128">
        <f>K186+K187+K188+K189+K190+K191+K192+K193</f>
        <v>23100</v>
      </c>
      <c r="L185" s="128"/>
      <c r="M185" s="128"/>
      <c r="N185" s="128">
        <f t="shared" si="15"/>
        <v>23100</v>
      </c>
      <c r="O185" s="128">
        <f t="shared" si="14"/>
        <v>23100</v>
      </c>
    </row>
    <row r="186" spans="1:15" ht="12.75">
      <c r="A186" s="108">
        <v>3221</v>
      </c>
      <c r="B186" s="109" t="s">
        <v>51</v>
      </c>
      <c r="C186" s="112">
        <f>D186+E186+F186+G186+I186+J186+K186</f>
        <v>1000</v>
      </c>
      <c r="D186" s="112"/>
      <c r="E186" s="112"/>
      <c r="F186" s="112"/>
      <c r="G186" s="112"/>
      <c r="H186" s="112"/>
      <c r="I186" s="112"/>
      <c r="J186" s="112"/>
      <c r="K186" s="112">
        <v>1000</v>
      </c>
      <c r="L186" s="112"/>
      <c r="M186" s="112"/>
      <c r="N186" s="111">
        <f t="shared" si="15"/>
        <v>1000</v>
      </c>
      <c r="O186" s="111">
        <f t="shared" si="14"/>
        <v>1000</v>
      </c>
    </row>
    <row r="187" spans="1:15" ht="12.75" customHeight="1">
      <c r="A187" s="108">
        <v>3225</v>
      </c>
      <c r="B187" s="109" t="s">
        <v>54</v>
      </c>
      <c r="C187" s="112">
        <f aca="true" t="shared" si="16" ref="C187:C193">D187+E187+F187+G187+I187+J187+K187</f>
        <v>10000</v>
      </c>
      <c r="D187" s="111"/>
      <c r="E187" s="112"/>
      <c r="F187" s="112"/>
      <c r="G187" s="112"/>
      <c r="H187" s="112"/>
      <c r="I187" s="112"/>
      <c r="J187" s="112"/>
      <c r="K187" s="112">
        <v>10000</v>
      </c>
      <c r="L187" s="112"/>
      <c r="M187" s="112"/>
      <c r="N187" s="111">
        <f t="shared" si="15"/>
        <v>10000</v>
      </c>
      <c r="O187" s="111">
        <f t="shared" si="14"/>
        <v>10000</v>
      </c>
    </row>
    <row r="188" spans="1:15" ht="12.75">
      <c r="A188" s="108">
        <v>3227</v>
      </c>
      <c r="B188" s="109" t="s">
        <v>76</v>
      </c>
      <c r="C188" s="112">
        <f t="shared" si="16"/>
        <v>2000</v>
      </c>
      <c r="D188" s="111"/>
      <c r="E188" s="112"/>
      <c r="F188" s="112"/>
      <c r="G188" s="112"/>
      <c r="H188" s="112"/>
      <c r="I188" s="112"/>
      <c r="J188" s="112"/>
      <c r="K188" s="112">
        <v>2000</v>
      </c>
      <c r="L188" s="112"/>
      <c r="M188" s="112"/>
      <c r="N188" s="111">
        <f t="shared" si="15"/>
        <v>2000</v>
      </c>
      <c r="O188" s="111">
        <f t="shared" si="14"/>
        <v>2000</v>
      </c>
    </row>
    <row r="189" spans="1:15" ht="12.75" customHeight="1">
      <c r="A189" s="108">
        <v>323</v>
      </c>
      <c r="B189" s="109" t="s">
        <v>40</v>
      </c>
      <c r="C189" s="112">
        <f t="shared" si="16"/>
        <v>0</v>
      </c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1">
        <f t="shared" si="15"/>
        <v>0</v>
      </c>
      <c r="O189" s="111">
        <f t="shared" si="14"/>
        <v>0</v>
      </c>
    </row>
    <row r="190" spans="1:15" ht="12.75" customHeight="1">
      <c r="A190" s="108">
        <v>3231</v>
      </c>
      <c r="B190" s="109" t="s">
        <v>55</v>
      </c>
      <c r="C190" s="112">
        <f t="shared" si="16"/>
        <v>0</v>
      </c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1"/>
      <c r="O190" s="111"/>
    </row>
    <row r="191" spans="1:15" ht="12.75" customHeight="1">
      <c r="A191" s="108">
        <v>3232</v>
      </c>
      <c r="B191" s="109" t="s">
        <v>133</v>
      </c>
      <c r="C191" s="112">
        <f t="shared" si="16"/>
        <v>1600</v>
      </c>
      <c r="D191" s="111"/>
      <c r="E191" s="112"/>
      <c r="F191" s="112"/>
      <c r="G191" s="112"/>
      <c r="H191" s="112"/>
      <c r="I191" s="112"/>
      <c r="J191" s="112"/>
      <c r="K191" s="112">
        <v>1600</v>
      </c>
      <c r="L191" s="112"/>
      <c r="M191" s="112"/>
      <c r="N191" s="111"/>
      <c r="O191" s="111"/>
    </row>
    <row r="192" spans="1:15" ht="12.75">
      <c r="A192" s="108">
        <v>3237</v>
      </c>
      <c r="B192" s="109" t="s">
        <v>157</v>
      </c>
      <c r="C192" s="112">
        <f t="shared" si="16"/>
        <v>8000</v>
      </c>
      <c r="D192" s="111"/>
      <c r="E192" s="112"/>
      <c r="F192" s="112"/>
      <c r="G192" s="112"/>
      <c r="H192" s="112"/>
      <c r="I192" s="112"/>
      <c r="J192" s="112"/>
      <c r="K192" s="112">
        <v>8000</v>
      </c>
      <c r="L192" s="112"/>
      <c r="M192" s="112"/>
      <c r="N192" s="111">
        <f>C192</f>
        <v>8000</v>
      </c>
      <c r="O192" s="111">
        <f t="shared" si="14"/>
        <v>8000</v>
      </c>
    </row>
    <row r="193" spans="1:15" ht="12.75">
      <c r="A193" s="108">
        <v>3238</v>
      </c>
      <c r="B193" s="109" t="s">
        <v>61</v>
      </c>
      <c r="C193" s="112">
        <f t="shared" si="16"/>
        <v>500</v>
      </c>
      <c r="D193" s="111"/>
      <c r="E193" s="112"/>
      <c r="F193" s="112"/>
      <c r="G193" s="112"/>
      <c r="H193" s="112"/>
      <c r="I193" s="112"/>
      <c r="J193" s="112"/>
      <c r="K193" s="112">
        <v>500</v>
      </c>
      <c r="L193" s="112"/>
      <c r="M193" s="112"/>
      <c r="N193" s="111">
        <f>C193</f>
        <v>500</v>
      </c>
      <c r="O193" s="111">
        <f t="shared" si="14"/>
        <v>500</v>
      </c>
    </row>
    <row r="194" spans="1:15" ht="12.75" customHeight="1">
      <c r="A194" s="152">
        <v>329</v>
      </c>
      <c r="B194" s="110" t="s">
        <v>41</v>
      </c>
      <c r="C194" s="128">
        <f>C195</f>
        <v>10000</v>
      </c>
      <c r="D194" s="128"/>
      <c r="E194" s="128"/>
      <c r="F194" s="128"/>
      <c r="G194" s="128">
        <f>G195</f>
        <v>0</v>
      </c>
      <c r="H194" s="128"/>
      <c r="I194" s="128">
        <f>SUM(I195)</f>
        <v>5000</v>
      </c>
      <c r="J194" s="128"/>
      <c r="K194" s="128">
        <f>SUM(K195)</f>
        <v>5000</v>
      </c>
      <c r="L194" s="128"/>
      <c r="M194" s="128"/>
      <c r="N194" s="128">
        <f>N195</f>
        <v>10000</v>
      </c>
      <c r="O194" s="128">
        <f t="shared" si="14"/>
        <v>10000</v>
      </c>
    </row>
    <row r="195" spans="1:15" ht="12.75" customHeight="1">
      <c r="A195" s="108">
        <v>3299</v>
      </c>
      <c r="B195" s="109" t="s">
        <v>41</v>
      </c>
      <c r="C195" s="112">
        <f>D195+E195+F195+G195+I195+J195+K195</f>
        <v>10000</v>
      </c>
      <c r="D195" s="112"/>
      <c r="E195" s="112"/>
      <c r="F195" s="112"/>
      <c r="G195" s="112"/>
      <c r="H195" s="112"/>
      <c r="I195" s="112">
        <v>5000</v>
      </c>
      <c r="J195" s="112"/>
      <c r="K195" s="112">
        <v>5000</v>
      </c>
      <c r="L195" s="112"/>
      <c r="M195" s="112"/>
      <c r="N195" s="111">
        <f>C195</f>
        <v>10000</v>
      </c>
      <c r="O195" s="111">
        <f t="shared" si="14"/>
        <v>10000</v>
      </c>
    </row>
    <row r="196" spans="1:15" ht="12.75" customHeight="1">
      <c r="A196" s="169"/>
      <c r="B196" s="170"/>
      <c r="C196" s="168"/>
      <c r="D196" s="168"/>
      <c r="E196" s="168"/>
      <c r="F196" s="168"/>
      <c r="G196" s="168"/>
      <c r="H196" s="168"/>
      <c r="I196" s="168"/>
      <c r="J196" s="168"/>
      <c r="K196" s="168"/>
      <c r="L196" s="163"/>
      <c r="M196" s="168"/>
      <c r="N196" s="163"/>
      <c r="O196" s="168"/>
    </row>
    <row r="197" spans="1:15" ht="12.75">
      <c r="A197" s="253" t="s">
        <v>216</v>
      </c>
      <c r="B197" s="254"/>
      <c r="C197" s="143">
        <f>C13+C54+C108+C178+C168+C33</f>
        <v>11287417.2</v>
      </c>
      <c r="D197" s="143">
        <f>D13+D54+D196+D168</f>
        <v>9617000</v>
      </c>
      <c r="E197" s="143">
        <f>E54+E196</f>
        <v>688717.2</v>
      </c>
      <c r="F197" s="143">
        <f>F54+F108+F168</f>
        <v>19800</v>
      </c>
      <c r="G197" s="143">
        <f>G54+G108+G178+G196</f>
        <v>677100</v>
      </c>
      <c r="H197" s="143"/>
      <c r="I197" s="143">
        <f>I178+I108+I54+I13+I33</f>
        <v>236800</v>
      </c>
      <c r="J197" s="143"/>
      <c r="K197" s="143">
        <f>K108+K178+K54</f>
        <v>48000</v>
      </c>
      <c r="L197" s="143">
        <f>L196+L54</f>
        <v>0</v>
      </c>
      <c r="M197" s="143">
        <f>M196+M54</f>
        <v>0</v>
      </c>
      <c r="N197" s="143">
        <f>N54+N108+N178+N13+N33</f>
        <v>11286417.2</v>
      </c>
      <c r="O197" s="143">
        <f>N197</f>
        <v>11286417.2</v>
      </c>
    </row>
    <row r="198" spans="1:15" ht="12.75" customHeight="1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7"/>
      <c r="M198" s="117"/>
      <c r="N198" s="118"/>
      <c r="O198" s="118"/>
    </row>
    <row r="199" spans="1:15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7"/>
      <c r="M199" s="117"/>
      <c r="N199" s="118"/>
      <c r="O199" s="118"/>
    </row>
    <row r="200" spans="1:15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7"/>
      <c r="M200" s="117"/>
      <c r="N200" s="118"/>
      <c r="O200" s="118"/>
    </row>
    <row r="201" spans="1:15" ht="12.75" customHeight="1">
      <c r="A201" s="92"/>
      <c r="B201" s="95"/>
      <c r="C201" s="117"/>
      <c r="D201" s="118"/>
      <c r="E201" s="117"/>
      <c r="F201" s="117"/>
      <c r="G201" s="117"/>
      <c r="H201" s="117"/>
      <c r="I201" s="117"/>
      <c r="J201" s="117"/>
      <c r="K201" s="117"/>
      <c r="L201" s="117"/>
      <c r="M201" s="117"/>
      <c r="N201" s="118"/>
      <c r="O201" s="118"/>
    </row>
    <row r="202" spans="1:15" ht="11.25" customHeight="1">
      <c r="A202" s="92"/>
      <c r="B202" s="256" t="s">
        <v>96</v>
      </c>
      <c r="C202" s="257"/>
      <c r="D202"/>
      <c r="E202"/>
      <c r="F202" s="117"/>
      <c r="G202" s="117"/>
      <c r="H202" s="117"/>
      <c r="I202" s="117"/>
      <c r="J202" s="117"/>
      <c r="K202" s="117"/>
      <c r="L202" s="117"/>
      <c r="M202" s="117"/>
      <c r="N202" s="118"/>
      <c r="O202" s="118"/>
    </row>
    <row r="203" spans="1:15" ht="12.75" customHeight="1">
      <c r="A203" s="92"/>
      <c r="B203" s="255" t="s">
        <v>239</v>
      </c>
      <c r="C203" s="250"/>
      <c r="D203" s="250"/>
      <c r="E203" s="250"/>
      <c r="F203" s="250"/>
      <c r="G203" s="117"/>
      <c r="H203" s="117"/>
      <c r="I203" s="117"/>
      <c r="J203" s="117"/>
      <c r="K203" s="117"/>
      <c r="L203" s="117"/>
      <c r="M203" s="117"/>
      <c r="N203" s="118"/>
      <c r="O203" s="118"/>
    </row>
    <row r="204" spans="1:15" ht="12.75">
      <c r="A204" s="92"/>
      <c r="B204" s="95"/>
      <c r="C204" s="117"/>
      <c r="D204" s="118"/>
      <c r="E204" s="117"/>
      <c r="F204" s="117"/>
      <c r="G204" s="117"/>
      <c r="H204" s="117"/>
      <c r="I204" s="117"/>
      <c r="J204" s="117"/>
      <c r="K204" s="117"/>
      <c r="L204" s="117"/>
      <c r="M204" s="117"/>
      <c r="N204" s="118"/>
      <c r="O204" s="118"/>
    </row>
    <row r="205" spans="1:15" ht="12.75" customHeight="1">
      <c r="A205" s="139" t="s">
        <v>98</v>
      </c>
      <c r="B205" s="210" t="s">
        <v>114</v>
      </c>
      <c r="C205" s="202"/>
      <c r="D205" s="202"/>
      <c r="E205" s="201"/>
      <c r="F205" s="201"/>
      <c r="G205" s="201"/>
      <c r="H205" s="199"/>
      <c r="I205" s="201"/>
      <c r="J205" s="201"/>
      <c r="K205" s="201"/>
      <c r="L205" s="197"/>
      <c r="M205" s="197"/>
      <c r="N205" s="197"/>
      <c r="O205" s="197"/>
    </row>
    <row r="206" spans="1:15" ht="12.75">
      <c r="A206" s="125">
        <v>3</v>
      </c>
      <c r="B206" s="126" t="s">
        <v>32</v>
      </c>
      <c r="C206" s="127">
        <f>C207</f>
        <v>7000</v>
      </c>
      <c r="D206" s="127"/>
      <c r="E206" s="127">
        <f>E207</f>
        <v>5000</v>
      </c>
      <c r="F206" s="127"/>
      <c r="G206" s="127"/>
      <c r="H206" s="127"/>
      <c r="I206" s="127"/>
      <c r="J206" s="127">
        <f>J207</f>
        <v>2000</v>
      </c>
      <c r="K206" s="127"/>
      <c r="L206" s="127"/>
      <c r="M206" s="127"/>
      <c r="N206" s="127">
        <f>N207</f>
        <v>6300</v>
      </c>
      <c r="O206" s="127">
        <f>N206</f>
        <v>6300</v>
      </c>
    </row>
    <row r="207" spans="1:15" ht="12.75" customHeight="1">
      <c r="A207" s="129">
        <v>32</v>
      </c>
      <c r="B207" s="171" t="s">
        <v>99</v>
      </c>
      <c r="C207" s="148">
        <f>E207+J207</f>
        <v>7000</v>
      </c>
      <c r="D207" s="148"/>
      <c r="E207" s="148">
        <f>E208+E213+E216+E218</f>
        <v>5000</v>
      </c>
      <c r="F207" s="148"/>
      <c r="G207" s="148"/>
      <c r="H207" s="148"/>
      <c r="I207" s="148"/>
      <c r="J207" s="148">
        <f>J208+J213+J216+J218</f>
        <v>2000</v>
      </c>
      <c r="K207" s="148"/>
      <c r="L207" s="148"/>
      <c r="M207" s="148"/>
      <c r="N207" s="131">
        <f>N208+N213+N216+N218</f>
        <v>6300</v>
      </c>
      <c r="O207" s="131">
        <f aca="true" t="shared" si="17" ref="O207:O217">N207</f>
        <v>6300</v>
      </c>
    </row>
    <row r="208" spans="1:15" ht="12.75">
      <c r="A208" s="152">
        <v>321</v>
      </c>
      <c r="B208" s="110" t="s">
        <v>100</v>
      </c>
      <c r="C208" s="153">
        <f>C209+C210+C211+C212</f>
        <v>3300</v>
      </c>
      <c r="D208" s="153"/>
      <c r="E208" s="153">
        <f>E209+E210+E211+E212</f>
        <v>2900</v>
      </c>
      <c r="F208" s="153"/>
      <c r="G208" s="153"/>
      <c r="H208" s="153"/>
      <c r="I208" s="153"/>
      <c r="J208" s="153">
        <f>J209+J210+J211+J212</f>
        <v>400</v>
      </c>
      <c r="K208" s="153"/>
      <c r="L208" s="153"/>
      <c r="M208" s="153"/>
      <c r="N208" s="128">
        <f>SUM(N209:N212)</f>
        <v>3300</v>
      </c>
      <c r="O208" s="128">
        <f t="shared" si="17"/>
        <v>3300</v>
      </c>
    </row>
    <row r="209" spans="1:15" ht="12.75" customHeight="1">
      <c r="A209" s="108">
        <v>3211</v>
      </c>
      <c r="B209" s="109" t="s">
        <v>65</v>
      </c>
      <c r="C209" s="112">
        <f>E209+J209</f>
        <v>2900</v>
      </c>
      <c r="D209" s="112"/>
      <c r="E209" s="112">
        <v>2500</v>
      </c>
      <c r="F209" s="112"/>
      <c r="G209" s="112"/>
      <c r="H209" s="112"/>
      <c r="I209" s="112"/>
      <c r="J209" s="112">
        <v>400</v>
      </c>
      <c r="K209" s="112"/>
      <c r="L209" s="112"/>
      <c r="M209" s="112"/>
      <c r="N209" s="111">
        <f>C209</f>
        <v>2900</v>
      </c>
      <c r="O209" s="111">
        <f t="shared" si="17"/>
        <v>2900</v>
      </c>
    </row>
    <row r="210" spans="1:15" ht="12.75">
      <c r="A210" s="162">
        <v>3212</v>
      </c>
      <c r="B210" s="161" t="s">
        <v>101</v>
      </c>
      <c r="C210" s="112">
        <f>E210+J210</f>
        <v>0</v>
      </c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11">
        <f>C210</f>
        <v>0</v>
      </c>
      <c r="O210" s="163">
        <f t="shared" si="17"/>
        <v>0</v>
      </c>
    </row>
    <row r="211" spans="1:15" ht="12.75" customHeight="1">
      <c r="A211" s="108">
        <v>3213</v>
      </c>
      <c r="B211" s="109" t="s">
        <v>67</v>
      </c>
      <c r="C211" s="112">
        <f>E211+J211</f>
        <v>0</v>
      </c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1">
        <f>C211</f>
        <v>0</v>
      </c>
      <c r="O211" s="111">
        <f t="shared" si="17"/>
        <v>0</v>
      </c>
    </row>
    <row r="212" spans="1:15" ht="12.75">
      <c r="A212" s="162">
        <v>3214</v>
      </c>
      <c r="B212" s="161" t="s">
        <v>77</v>
      </c>
      <c r="C212" s="112">
        <f>E212+J212</f>
        <v>400</v>
      </c>
      <c r="D212" s="165"/>
      <c r="E212" s="165">
        <v>400</v>
      </c>
      <c r="F212" s="165"/>
      <c r="G212" s="165"/>
      <c r="H212" s="165"/>
      <c r="I212" s="165"/>
      <c r="J212" s="165"/>
      <c r="K212" s="165"/>
      <c r="L212" s="165"/>
      <c r="M212" s="165"/>
      <c r="N212" s="111">
        <f>C212</f>
        <v>400</v>
      </c>
      <c r="O212" s="163">
        <f t="shared" si="17"/>
        <v>400</v>
      </c>
    </row>
    <row r="213" spans="1:15" ht="12.75" customHeight="1">
      <c r="A213" s="152">
        <v>322</v>
      </c>
      <c r="B213" s="110" t="s">
        <v>39</v>
      </c>
      <c r="C213" s="153">
        <f>C214</f>
        <v>400</v>
      </c>
      <c r="D213" s="153"/>
      <c r="E213" s="153">
        <f>E214+E215</f>
        <v>700</v>
      </c>
      <c r="F213" s="153"/>
      <c r="G213" s="153"/>
      <c r="H213" s="153"/>
      <c r="I213" s="153"/>
      <c r="J213" s="153">
        <f>J214</f>
        <v>400</v>
      </c>
      <c r="K213" s="153"/>
      <c r="L213" s="153"/>
      <c r="M213" s="153"/>
      <c r="N213" s="128">
        <f>N214</f>
        <v>400</v>
      </c>
      <c r="O213" s="128">
        <f>O214</f>
        <v>400</v>
      </c>
    </row>
    <row r="214" spans="1:15" ht="12.75">
      <c r="A214" s="108">
        <v>3221</v>
      </c>
      <c r="B214" s="109" t="s">
        <v>109</v>
      </c>
      <c r="C214" s="112">
        <f>E214+J214</f>
        <v>400</v>
      </c>
      <c r="D214" s="112"/>
      <c r="E214" s="112"/>
      <c r="F214" s="112"/>
      <c r="G214" s="112"/>
      <c r="H214" s="112"/>
      <c r="I214" s="112"/>
      <c r="J214" s="112">
        <v>400</v>
      </c>
      <c r="K214" s="112"/>
      <c r="L214" s="112"/>
      <c r="M214" s="112"/>
      <c r="N214" s="111">
        <f>C214</f>
        <v>400</v>
      </c>
      <c r="O214" s="111">
        <f>N214</f>
        <v>400</v>
      </c>
    </row>
    <row r="215" spans="1:15" ht="12.75">
      <c r="A215" s="108">
        <v>3225</v>
      </c>
      <c r="B215" s="109" t="s">
        <v>54</v>
      </c>
      <c r="C215" s="112">
        <f>E215+J215</f>
        <v>700</v>
      </c>
      <c r="D215" s="112"/>
      <c r="E215" s="112">
        <v>700</v>
      </c>
      <c r="F215" s="112"/>
      <c r="G215" s="112"/>
      <c r="H215" s="112"/>
      <c r="I215" s="112"/>
      <c r="J215" s="112"/>
      <c r="K215" s="112"/>
      <c r="L215" s="112"/>
      <c r="M215" s="112"/>
      <c r="N215" s="111">
        <f>C215</f>
        <v>700</v>
      </c>
      <c r="O215" s="111">
        <f>N215</f>
        <v>700</v>
      </c>
    </row>
    <row r="216" spans="1:15" ht="12.75" customHeight="1">
      <c r="A216" s="152">
        <v>323</v>
      </c>
      <c r="B216" s="110" t="s">
        <v>40</v>
      </c>
      <c r="C216" s="153">
        <f>C217</f>
        <v>400</v>
      </c>
      <c r="D216" s="153"/>
      <c r="E216" s="153">
        <f>E217</f>
        <v>400</v>
      </c>
      <c r="F216" s="153"/>
      <c r="G216" s="153"/>
      <c r="H216" s="153"/>
      <c r="I216" s="153"/>
      <c r="J216" s="153">
        <f>J217</f>
        <v>0</v>
      </c>
      <c r="K216" s="153"/>
      <c r="L216" s="153"/>
      <c r="M216" s="153"/>
      <c r="N216" s="128">
        <f>N217</f>
        <v>400</v>
      </c>
      <c r="O216" s="128">
        <f>O217</f>
        <v>400</v>
      </c>
    </row>
    <row r="217" spans="1:15" ht="12.75">
      <c r="A217" s="108">
        <v>3237</v>
      </c>
      <c r="B217" s="109" t="s">
        <v>60</v>
      </c>
      <c r="C217" s="112">
        <f>E217+J217</f>
        <v>400</v>
      </c>
      <c r="D217" s="112"/>
      <c r="E217" s="112">
        <v>400</v>
      </c>
      <c r="F217" s="112"/>
      <c r="G217" s="112"/>
      <c r="H217" s="112"/>
      <c r="I217" s="112"/>
      <c r="J217" s="112"/>
      <c r="K217" s="112"/>
      <c r="L217" s="112"/>
      <c r="M217" s="112"/>
      <c r="N217" s="111">
        <f>C217</f>
        <v>400</v>
      </c>
      <c r="O217" s="111">
        <f t="shared" si="17"/>
        <v>400</v>
      </c>
    </row>
    <row r="218" spans="1:15" ht="12.75" customHeight="1">
      <c r="A218" s="152">
        <v>329</v>
      </c>
      <c r="B218" s="110" t="s">
        <v>41</v>
      </c>
      <c r="C218" s="153">
        <f>C219+C220</f>
        <v>2200</v>
      </c>
      <c r="D218" s="153"/>
      <c r="E218" s="153">
        <f>E219+E220</f>
        <v>1000</v>
      </c>
      <c r="F218" s="153"/>
      <c r="G218" s="153"/>
      <c r="H218" s="153"/>
      <c r="I218" s="153"/>
      <c r="J218" s="153">
        <f>J219+J220</f>
        <v>1200</v>
      </c>
      <c r="K218" s="153"/>
      <c r="L218" s="153"/>
      <c r="M218" s="153"/>
      <c r="N218" s="128">
        <f>N219+N220+N221</f>
        <v>2200</v>
      </c>
      <c r="O218" s="128">
        <f>N218</f>
        <v>2200</v>
      </c>
    </row>
    <row r="219" spans="1:15" ht="12.75">
      <c r="A219" s="162">
        <v>3293</v>
      </c>
      <c r="B219" s="161" t="s">
        <v>184</v>
      </c>
      <c r="C219" s="165">
        <f>E219+J219</f>
        <v>1100</v>
      </c>
      <c r="D219" s="165"/>
      <c r="E219" s="165">
        <v>300</v>
      </c>
      <c r="F219" s="165"/>
      <c r="G219" s="165"/>
      <c r="H219" s="165"/>
      <c r="I219" s="165"/>
      <c r="J219" s="165">
        <v>800</v>
      </c>
      <c r="K219" s="165"/>
      <c r="L219" s="165"/>
      <c r="M219" s="165"/>
      <c r="N219" s="163">
        <f>C219</f>
        <v>1100</v>
      </c>
      <c r="O219" s="163">
        <f>N219</f>
        <v>1100</v>
      </c>
    </row>
    <row r="220" spans="1:15" ht="12.75" customHeight="1">
      <c r="A220" s="108">
        <v>3299</v>
      </c>
      <c r="B220" s="109" t="s">
        <v>41</v>
      </c>
      <c r="C220" s="165">
        <f>E220+J220</f>
        <v>1100</v>
      </c>
      <c r="D220" s="165"/>
      <c r="E220" s="165">
        <v>700</v>
      </c>
      <c r="F220" s="165"/>
      <c r="G220" s="165"/>
      <c r="H220" s="165"/>
      <c r="I220" s="165"/>
      <c r="J220" s="165">
        <v>400</v>
      </c>
      <c r="K220" s="165"/>
      <c r="L220" s="165"/>
      <c r="M220" s="165"/>
      <c r="N220" s="163">
        <f>C220</f>
        <v>1100</v>
      </c>
      <c r="O220" s="163">
        <f>N220</f>
        <v>1100</v>
      </c>
    </row>
    <row r="221" spans="1:15" ht="12.75">
      <c r="A221" s="108"/>
      <c r="B221" s="10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63">
        <f>C221</f>
        <v>0</v>
      </c>
      <c r="O221" s="112"/>
    </row>
    <row r="222" spans="1:15" ht="12.75" customHeight="1">
      <c r="A222" s="253" t="s">
        <v>85</v>
      </c>
      <c r="B222" s="254"/>
      <c r="C222" s="143">
        <f>C206</f>
        <v>7000</v>
      </c>
      <c r="D222" s="143"/>
      <c r="E222" s="143">
        <f>E206</f>
        <v>5000</v>
      </c>
      <c r="F222" s="143"/>
      <c r="G222" s="143"/>
      <c r="H222" s="143"/>
      <c r="I222" s="143"/>
      <c r="J222" s="143">
        <f>J206</f>
        <v>2000</v>
      </c>
      <c r="K222" s="143"/>
      <c r="L222" s="143"/>
      <c r="M222" s="143"/>
      <c r="N222" s="143">
        <f>N206</f>
        <v>6300</v>
      </c>
      <c r="O222" s="143">
        <f>O206</f>
        <v>6300</v>
      </c>
    </row>
    <row r="223" spans="1:15" ht="12.75">
      <c r="A223" s="92"/>
      <c r="B223" s="95"/>
      <c r="C223" s="117"/>
      <c r="D223" s="118"/>
      <c r="E223" s="117"/>
      <c r="F223" s="117"/>
      <c r="G223" s="117"/>
      <c r="H223" s="117"/>
      <c r="I223" s="117"/>
      <c r="J223" s="117"/>
      <c r="K223" s="117"/>
      <c r="L223" s="117"/>
      <c r="M223" s="117"/>
      <c r="N223" s="118"/>
      <c r="O223" s="118"/>
    </row>
    <row r="224" spans="1:15" ht="12.75">
      <c r="A224" s="92"/>
      <c r="B224" s="95"/>
      <c r="C224" s="117"/>
      <c r="D224" s="118"/>
      <c r="E224" s="117"/>
      <c r="F224" s="117"/>
      <c r="G224" s="117"/>
      <c r="H224" s="117"/>
      <c r="I224" s="117"/>
      <c r="J224" s="117"/>
      <c r="K224" s="117"/>
      <c r="L224" s="117"/>
      <c r="M224" s="117"/>
      <c r="N224" s="118"/>
      <c r="O224" s="118"/>
    </row>
    <row r="225" spans="1:15" ht="12.75">
      <c r="A225" s="92"/>
      <c r="B225" s="95"/>
      <c r="C225" s="117"/>
      <c r="D225" s="118"/>
      <c r="E225" s="117"/>
      <c r="F225" s="117"/>
      <c r="G225" s="117"/>
      <c r="H225" s="117"/>
      <c r="I225" s="117"/>
      <c r="J225" s="117"/>
      <c r="K225" s="117"/>
      <c r="L225" s="117"/>
      <c r="M225" s="117"/>
      <c r="N225" s="118"/>
      <c r="O225" s="118"/>
    </row>
    <row r="226" spans="1:15" ht="12.75" customHeight="1">
      <c r="A226" s="92"/>
      <c r="B226" s="95"/>
      <c r="C226" s="117"/>
      <c r="D226" s="118"/>
      <c r="E226" s="117"/>
      <c r="F226" s="117"/>
      <c r="G226" s="117"/>
      <c r="H226" s="117"/>
      <c r="I226" s="117"/>
      <c r="J226" s="117"/>
      <c r="K226" s="117"/>
      <c r="L226" s="117"/>
      <c r="M226" s="117"/>
      <c r="N226" s="118"/>
      <c r="O226" s="118"/>
    </row>
    <row r="227" spans="1:15" ht="14.25" customHeight="1">
      <c r="A227" s="92"/>
      <c r="B227" s="256" t="s">
        <v>96</v>
      </c>
      <c r="C227" s="257"/>
      <c r="D227"/>
      <c r="E227"/>
      <c r="F227" s="117"/>
      <c r="G227" s="117"/>
      <c r="H227" s="117"/>
      <c r="I227" s="117"/>
      <c r="J227" s="117"/>
      <c r="K227" s="117"/>
      <c r="L227" s="117"/>
      <c r="M227" s="117"/>
      <c r="N227" s="118"/>
      <c r="O227" s="118"/>
    </row>
    <row r="228" spans="1:15" ht="12.75" customHeight="1">
      <c r="A228" s="92"/>
      <c r="B228" s="255" t="s">
        <v>240</v>
      </c>
      <c r="C228" s="250"/>
      <c r="D228"/>
      <c r="E228"/>
      <c r="F228" s="117"/>
      <c r="G228" s="117"/>
      <c r="H228" s="117"/>
      <c r="I228" s="117"/>
      <c r="J228" s="117"/>
      <c r="K228" s="117"/>
      <c r="L228" s="117"/>
      <c r="M228" s="117"/>
      <c r="N228" s="118"/>
      <c r="O228" s="118"/>
    </row>
    <row r="229" spans="1:15" ht="12.75">
      <c r="A229" s="92"/>
      <c r="B229" s="95"/>
      <c r="C229" s="117"/>
      <c r="D229" s="118"/>
      <c r="E229" s="117"/>
      <c r="F229" s="117"/>
      <c r="G229" s="117"/>
      <c r="H229" s="117"/>
      <c r="I229" s="117"/>
      <c r="J229" s="117"/>
      <c r="K229" s="117"/>
      <c r="L229" s="117"/>
      <c r="M229" s="117"/>
      <c r="N229" s="118"/>
      <c r="O229" s="118"/>
    </row>
    <row r="230" spans="1:15" ht="12.75" customHeight="1">
      <c r="A230" s="139" t="s">
        <v>159</v>
      </c>
      <c r="B230" s="210" t="s">
        <v>160</v>
      </c>
      <c r="C230" s="202"/>
      <c r="D230" s="202"/>
      <c r="E230" s="201"/>
      <c r="F230" s="201"/>
      <c r="G230" s="201"/>
      <c r="H230" s="199"/>
      <c r="I230" s="201"/>
      <c r="J230" s="201"/>
      <c r="K230" s="201"/>
      <c r="L230" s="197"/>
      <c r="M230" s="197"/>
      <c r="N230" s="197"/>
      <c r="O230" s="197"/>
    </row>
    <row r="231" spans="1:15" ht="12.75">
      <c r="A231" s="125">
        <v>3</v>
      </c>
      <c r="B231" s="126" t="s">
        <v>32</v>
      </c>
      <c r="C231" s="127">
        <f>C232</f>
        <v>41250</v>
      </c>
      <c r="D231" s="127"/>
      <c r="E231" s="127">
        <f>E232</f>
        <v>26250</v>
      </c>
      <c r="F231" s="127"/>
      <c r="G231" s="127">
        <f>G232</f>
        <v>0</v>
      </c>
      <c r="H231" s="127"/>
      <c r="I231" s="127">
        <f>I232</f>
        <v>14000</v>
      </c>
      <c r="J231" s="127">
        <f>J232</f>
        <v>1000</v>
      </c>
      <c r="K231" s="127"/>
      <c r="L231" s="127"/>
      <c r="M231" s="127"/>
      <c r="N231" s="127">
        <f>N232</f>
        <v>42250</v>
      </c>
      <c r="O231" s="127">
        <f>N231</f>
        <v>42250</v>
      </c>
    </row>
    <row r="232" spans="1:15" ht="12.75" customHeight="1">
      <c r="A232" s="129">
        <v>32</v>
      </c>
      <c r="B232" s="171" t="s">
        <v>99</v>
      </c>
      <c r="C232" s="148">
        <f>C233+C238+C241+C246</f>
        <v>41250</v>
      </c>
      <c r="D232" s="148"/>
      <c r="E232" s="148">
        <f>E233+E238+E241+E246</f>
        <v>26250</v>
      </c>
      <c r="F232" s="148"/>
      <c r="G232" s="148">
        <f>G233+G238+G241+G246</f>
        <v>0</v>
      </c>
      <c r="H232" s="148"/>
      <c r="I232" s="148">
        <f>I233+I238+I241+I244+I246</f>
        <v>14000</v>
      </c>
      <c r="J232" s="148">
        <f>J233+J238+J241+J244+J246</f>
        <v>1000</v>
      </c>
      <c r="K232" s="148"/>
      <c r="L232" s="148"/>
      <c r="M232" s="148"/>
      <c r="N232" s="131">
        <f>N233+N238+N241+N244+N246</f>
        <v>42250</v>
      </c>
      <c r="O232" s="131">
        <f>N232</f>
        <v>42250</v>
      </c>
    </row>
    <row r="233" spans="1:15" ht="12.75">
      <c r="A233" s="152">
        <v>321</v>
      </c>
      <c r="B233" s="110" t="s">
        <v>100</v>
      </c>
      <c r="C233" s="153">
        <f>C234+C235+C236+C237</f>
        <v>1000</v>
      </c>
      <c r="D233" s="153"/>
      <c r="E233" s="153">
        <f>E234+E235+E236+E237</f>
        <v>0</v>
      </c>
      <c r="F233" s="153"/>
      <c r="G233" s="153">
        <f>G234+G235+G236+G237</f>
        <v>0</v>
      </c>
      <c r="H233" s="153"/>
      <c r="I233" s="153"/>
      <c r="J233" s="153">
        <f>J234+J235+J236+J237</f>
        <v>1000</v>
      </c>
      <c r="K233" s="153"/>
      <c r="L233" s="153"/>
      <c r="M233" s="153"/>
      <c r="N233" s="128">
        <f>SUM(N234:N237)</f>
        <v>1000</v>
      </c>
      <c r="O233" s="128">
        <f>N233</f>
        <v>1000</v>
      </c>
    </row>
    <row r="234" spans="1:15" ht="12.75" customHeight="1">
      <c r="A234" s="108">
        <v>3211</v>
      </c>
      <c r="B234" s="109" t="s">
        <v>65</v>
      </c>
      <c r="C234" s="165">
        <f aca="true" t="shared" si="18" ref="C234:C240">D234+E234+F234+G234+I234+J234+K234</f>
        <v>1000</v>
      </c>
      <c r="D234" s="112"/>
      <c r="E234" s="112"/>
      <c r="F234" s="112"/>
      <c r="G234" s="112"/>
      <c r="H234" s="112"/>
      <c r="I234" s="112"/>
      <c r="J234" s="112">
        <v>1000</v>
      </c>
      <c r="K234" s="112"/>
      <c r="L234" s="112"/>
      <c r="M234" s="112"/>
      <c r="N234" s="111">
        <f>C234</f>
        <v>1000</v>
      </c>
      <c r="O234" s="111">
        <f>N234</f>
        <v>1000</v>
      </c>
    </row>
    <row r="235" spans="1:15" ht="12.75">
      <c r="A235" s="162">
        <v>3212</v>
      </c>
      <c r="B235" s="161" t="s">
        <v>101</v>
      </c>
      <c r="C235" s="165">
        <f t="shared" si="18"/>
        <v>0</v>
      </c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11">
        <f>C235</f>
        <v>0</v>
      </c>
      <c r="O235" s="163"/>
    </row>
    <row r="236" spans="1:15" ht="12.75" customHeight="1">
      <c r="A236" s="108">
        <v>3213</v>
      </c>
      <c r="B236" s="109" t="s">
        <v>67</v>
      </c>
      <c r="C236" s="165">
        <f t="shared" si="18"/>
        <v>0</v>
      </c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1">
        <f>C236</f>
        <v>0</v>
      </c>
      <c r="O236" s="111"/>
    </row>
    <row r="237" spans="1:15" ht="12.75">
      <c r="A237" s="162">
        <v>3214</v>
      </c>
      <c r="B237" s="161" t="s">
        <v>77</v>
      </c>
      <c r="C237" s="165">
        <f t="shared" si="18"/>
        <v>0</v>
      </c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11">
        <f>C237</f>
        <v>0</v>
      </c>
      <c r="O237" s="163"/>
    </row>
    <row r="238" spans="1:15" ht="12.75" customHeight="1">
      <c r="A238" s="152">
        <v>322</v>
      </c>
      <c r="B238" s="110" t="s">
        <v>39</v>
      </c>
      <c r="C238" s="153">
        <f t="shared" si="18"/>
        <v>4500</v>
      </c>
      <c r="D238" s="153"/>
      <c r="E238" s="153"/>
      <c r="F238" s="153"/>
      <c r="G238" s="153"/>
      <c r="H238" s="153"/>
      <c r="I238" s="153">
        <f>I239+I240</f>
        <v>4500</v>
      </c>
      <c r="J238" s="153"/>
      <c r="K238" s="153"/>
      <c r="L238" s="153"/>
      <c r="M238" s="153"/>
      <c r="N238" s="128">
        <f>C238+N240</f>
        <v>5500</v>
      </c>
      <c r="O238" s="128">
        <f>O239+O240</f>
        <v>4500</v>
      </c>
    </row>
    <row r="239" spans="1:15" ht="12.75">
      <c r="A239" s="108">
        <v>3221</v>
      </c>
      <c r="B239" s="109" t="s">
        <v>109</v>
      </c>
      <c r="C239" s="112">
        <f t="shared" si="18"/>
        <v>3500</v>
      </c>
      <c r="D239" s="112"/>
      <c r="E239" s="112"/>
      <c r="F239" s="112"/>
      <c r="G239" s="112"/>
      <c r="H239" s="112"/>
      <c r="I239" s="112">
        <v>3500</v>
      </c>
      <c r="J239" s="112"/>
      <c r="K239" s="112"/>
      <c r="L239" s="112"/>
      <c r="M239" s="112"/>
      <c r="N239" s="111">
        <f>C239</f>
        <v>3500</v>
      </c>
      <c r="O239" s="111">
        <f>N239</f>
        <v>3500</v>
      </c>
    </row>
    <row r="240" spans="1:15" ht="12.75">
      <c r="A240" s="108">
        <v>3222</v>
      </c>
      <c r="B240" s="109" t="s">
        <v>68</v>
      </c>
      <c r="C240" s="112">
        <f t="shared" si="18"/>
        <v>1000</v>
      </c>
      <c r="D240" s="112"/>
      <c r="E240" s="112"/>
      <c r="F240" s="112"/>
      <c r="G240" s="112"/>
      <c r="H240" s="112"/>
      <c r="I240" s="112">
        <v>1000</v>
      </c>
      <c r="J240" s="112"/>
      <c r="K240" s="112"/>
      <c r="L240" s="112"/>
      <c r="M240" s="112"/>
      <c r="N240" s="111">
        <f>C240</f>
        <v>1000</v>
      </c>
      <c r="O240" s="111">
        <f>N240</f>
        <v>1000</v>
      </c>
    </row>
    <row r="241" spans="1:15" ht="12.75" customHeight="1">
      <c r="A241" s="152">
        <v>323</v>
      </c>
      <c r="B241" s="110" t="s">
        <v>40</v>
      </c>
      <c r="C241" s="153">
        <f>C242+C243</f>
        <v>0</v>
      </c>
      <c r="D241" s="153"/>
      <c r="E241" s="153"/>
      <c r="F241" s="153"/>
      <c r="G241" s="153">
        <f>SUM(G242:G245)</f>
        <v>0</v>
      </c>
      <c r="H241" s="153"/>
      <c r="I241" s="153"/>
      <c r="J241" s="153">
        <f>J242+J243</f>
        <v>0</v>
      </c>
      <c r="K241" s="153"/>
      <c r="L241" s="153"/>
      <c r="M241" s="153"/>
      <c r="N241" s="128">
        <f>SUM(N242:N243)</f>
        <v>0</v>
      </c>
      <c r="O241" s="128">
        <f>N241</f>
        <v>0</v>
      </c>
    </row>
    <row r="242" spans="1:15" ht="12.75">
      <c r="A242" s="162">
        <v>3231</v>
      </c>
      <c r="B242" s="161" t="s">
        <v>55</v>
      </c>
      <c r="C242" s="165">
        <f>D242+E242+F242+G242+I242+J242+K242</f>
        <v>0</v>
      </c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3">
        <f>C242</f>
        <v>0</v>
      </c>
      <c r="O242" s="163">
        <f>N242</f>
        <v>0</v>
      </c>
    </row>
    <row r="243" spans="1:15" ht="12.75" customHeight="1">
      <c r="A243" s="108">
        <v>3237</v>
      </c>
      <c r="B243" s="109" t="s">
        <v>60</v>
      </c>
      <c r="C243" s="165">
        <f>D243+E243+F243+G243+I243+J243+K243</f>
        <v>0</v>
      </c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63">
        <f>C243</f>
        <v>0</v>
      </c>
      <c r="O243" s="111"/>
    </row>
    <row r="244" spans="1:15" ht="12.75">
      <c r="A244" s="152">
        <v>324</v>
      </c>
      <c r="B244" s="110" t="s">
        <v>161</v>
      </c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28"/>
      <c r="O244" s="128"/>
    </row>
    <row r="245" spans="1:15" ht="12.75" customHeight="1">
      <c r="A245" s="108">
        <v>3241</v>
      </c>
      <c r="B245" s="109" t="s">
        <v>161</v>
      </c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1"/>
      <c r="O245" s="111"/>
    </row>
    <row r="246" spans="1:15" ht="12.75">
      <c r="A246" s="152">
        <v>329</v>
      </c>
      <c r="B246" s="110" t="s">
        <v>41</v>
      </c>
      <c r="C246" s="153">
        <f>D246+E246+F246+G246+I246+J246+K246</f>
        <v>35750</v>
      </c>
      <c r="D246" s="153"/>
      <c r="E246" s="153">
        <f>E247+E248</f>
        <v>26250</v>
      </c>
      <c r="F246" s="153"/>
      <c r="G246" s="153"/>
      <c r="H246" s="153"/>
      <c r="I246" s="153">
        <f>I247+I248+I249</f>
        <v>9500</v>
      </c>
      <c r="J246" s="153"/>
      <c r="K246" s="153"/>
      <c r="L246" s="153"/>
      <c r="M246" s="153"/>
      <c r="N246" s="128">
        <f>C246</f>
        <v>35750</v>
      </c>
      <c r="O246" s="128">
        <f>N246</f>
        <v>35750</v>
      </c>
    </row>
    <row r="247" spans="1:15" ht="12.75" customHeight="1">
      <c r="A247" s="162">
        <v>3291</v>
      </c>
      <c r="B247" s="181" t="s">
        <v>167</v>
      </c>
      <c r="C247" s="165">
        <f>E247</f>
        <v>7300</v>
      </c>
      <c r="D247" s="165"/>
      <c r="E247" s="165">
        <v>7300</v>
      </c>
      <c r="F247" s="165"/>
      <c r="G247" s="165"/>
      <c r="H247" s="165"/>
      <c r="I247" s="165"/>
      <c r="J247" s="165"/>
      <c r="K247" s="165"/>
      <c r="L247" s="165"/>
      <c r="M247" s="165"/>
      <c r="N247" s="163">
        <f>C247</f>
        <v>7300</v>
      </c>
      <c r="O247" s="163">
        <f>N247</f>
        <v>7300</v>
      </c>
    </row>
    <row r="248" spans="1:15" ht="12.75">
      <c r="A248" s="108">
        <v>3299</v>
      </c>
      <c r="B248" s="109" t="s">
        <v>41</v>
      </c>
      <c r="C248" s="165">
        <f>E248+G248+I248+J248+K248</f>
        <v>28450</v>
      </c>
      <c r="D248" s="165"/>
      <c r="E248" s="165">
        <v>18950</v>
      </c>
      <c r="F248" s="165"/>
      <c r="G248" s="165"/>
      <c r="H248" s="165"/>
      <c r="I248" s="165">
        <v>9500</v>
      </c>
      <c r="J248" s="165"/>
      <c r="K248" s="165"/>
      <c r="L248" s="165"/>
      <c r="M248" s="165"/>
      <c r="N248" s="163">
        <f>C248</f>
        <v>28450</v>
      </c>
      <c r="O248" s="163">
        <f>N248</f>
        <v>28450</v>
      </c>
    </row>
    <row r="249" spans="1:15" ht="12.75" customHeight="1">
      <c r="A249" s="108"/>
      <c r="B249" s="109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63">
        <f>C249</f>
        <v>0</v>
      </c>
      <c r="O249" s="112"/>
    </row>
    <row r="250" spans="1:15" ht="12.75">
      <c r="A250" s="253" t="s">
        <v>85</v>
      </c>
      <c r="B250" s="254"/>
      <c r="C250" s="143">
        <f>C231</f>
        <v>41250</v>
      </c>
      <c r="D250" s="143"/>
      <c r="E250" s="143">
        <f>E231</f>
        <v>26250</v>
      </c>
      <c r="F250" s="143"/>
      <c r="G250" s="143">
        <f>G231</f>
        <v>0</v>
      </c>
      <c r="H250" s="143">
        <f>H231</f>
        <v>0</v>
      </c>
      <c r="I250" s="143">
        <f>I231</f>
        <v>14000</v>
      </c>
      <c r="J250" s="143">
        <f>J231</f>
        <v>1000</v>
      </c>
      <c r="K250" s="143"/>
      <c r="L250" s="143">
        <f>L231</f>
        <v>0</v>
      </c>
      <c r="M250" s="143">
        <f>M231</f>
        <v>0</v>
      </c>
      <c r="N250" s="143">
        <f>N231</f>
        <v>42250</v>
      </c>
      <c r="O250" s="143">
        <f>N250</f>
        <v>42250</v>
      </c>
    </row>
    <row r="251" spans="1:15" ht="12.75" customHeight="1">
      <c r="A251" s="92"/>
      <c r="B251" s="95"/>
      <c r="C251" s="117"/>
      <c r="D251" s="118"/>
      <c r="E251" s="117"/>
      <c r="F251" s="117"/>
      <c r="G251" s="117"/>
      <c r="H251" s="117"/>
      <c r="I251" s="117"/>
      <c r="J251" s="117"/>
      <c r="K251" s="117"/>
      <c r="L251" s="117"/>
      <c r="M251" s="117"/>
      <c r="N251" s="118"/>
      <c r="O251" s="118"/>
    </row>
    <row r="252" spans="1:15" ht="12.75" customHeight="1">
      <c r="A252" s="92"/>
      <c r="B252" s="95"/>
      <c r="C252" s="117"/>
      <c r="D252" s="118"/>
      <c r="E252" s="117"/>
      <c r="F252" s="117"/>
      <c r="G252" s="117"/>
      <c r="H252" s="117"/>
      <c r="I252" s="117"/>
      <c r="J252" s="117"/>
      <c r="K252" s="117"/>
      <c r="L252" s="117"/>
      <c r="M252" s="117"/>
      <c r="N252" s="118"/>
      <c r="O252" s="118"/>
    </row>
    <row r="253" spans="1:15" ht="12.75" customHeight="1">
      <c r="A253" s="92"/>
      <c r="B253" s="95"/>
      <c r="C253" s="117"/>
      <c r="D253" s="118"/>
      <c r="E253" s="117"/>
      <c r="F253" s="117"/>
      <c r="G253" s="117"/>
      <c r="H253" s="117"/>
      <c r="I253" s="117"/>
      <c r="J253" s="117"/>
      <c r="K253" s="117"/>
      <c r="L253" s="117"/>
      <c r="M253" s="117"/>
      <c r="N253" s="118"/>
      <c r="O253" s="118"/>
    </row>
    <row r="254" spans="1:15" ht="12.75" customHeight="1">
      <c r="A254" s="92"/>
      <c r="B254" s="95"/>
      <c r="C254" s="117"/>
      <c r="D254" s="118"/>
      <c r="E254" s="117"/>
      <c r="F254" s="117"/>
      <c r="G254" s="117"/>
      <c r="H254" s="117"/>
      <c r="I254" s="117"/>
      <c r="J254" s="117"/>
      <c r="K254" s="117"/>
      <c r="L254" s="117"/>
      <c r="M254" s="117"/>
      <c r="N254" s="118"/>
      <c r="O254" s="118"/>
    </row>
    <row r="255" spans="1:15" ht="12.75">
      <c r="A255" s="92"/>
      <c r="B255" s="256" t="s">
        <v>96</v>
      </c>
      <c r="C255" s="257"/>
      <c r="D255"/>
      <c r="E255"/>
      <c r="F255" s="117"/>
      <c r="G255" s="117"/>
      <c r="H255" s="117"/>
      <c r="I255" s="117"/>
      <c r="J255" s="117"/>
      <c r="K255" s="117"/>
      <c r="L255" s="117"/>
      <c r="M255" s="117"/>
      <c r="N255" s="118"/>
      <c r="O255" s="118"/>
    </row>
    <row r="256" spans="1:15" ht="12.75" customHeight="1">
      <c r="A256" s="92"/>
      <c r="B256" s="255" t="s">
        <v>241</v>
      </c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</row>
    <row r="257" spans="1:15" ht="12.75">
      <c r="A257" s="92"/>
      <c r="B257" s="95"/>
      <c r="C257" s="117"/>
      <c r="D257" s="118"/>
      <c r="E257" s="117"/>
      <c r="F257" s="117"/>
      <c r="G257" s="117"/>
      <c r="H257" s="117"/>
      <c r="I257" s="117"/>
      <c r="J257" s="117"/>
      <c r="K257" s="117"/>
      <c r="L257" s="117"/>
      <c r="M257" s="117"/>
      <c r="N257" s="118"/>
      <c r="O257" s="118"/>
    </row>
    <row r="258" spans="1:15" ht="12.75" customHeight="1">
      <c r="A258" s="139" t="s">
        <v>159</v>
      </c>
      <c r="B258" s="210" t="s">
        <v>168</v>
      </c>
      <c r="C258" s="202"/>
      <c r="D258" s="202"/>
      <c r="E258" s="201"/>
      <c r="F258" s="201"/>
      <c r="G258" s="201"/>
      <c r="H258" s="199"/>
      <c r="I258" s="201"/>
      <c r="J258" s="201"/>
      <c r="K258" s="201"/>
      <c r="L258" s="197"/>
      <c r="M258" s="197"/>
      <c r="N258" s="197"/>
      <c r="O258" s="197"/>
    </row>
    <row r="259" spans="1:15" ht="12.75">
      <c r="A259" s="125">
        <v>3</v>
      </c>
      <c r="B259" s="126" t="s">
        <v>32</v>
      </c>
      <c r="C259" s="127">
        <f>C260+C266</f>
        <v>118</v>
      </c>
      <c r="D259" s="127"/>
      <c r="E259" s="127">
        <f>E260+E266</f>
        <v>0</v>
      </c>
      <c r="F259" s="127">
        <f>F260+F266</f>
        <v>118</v>
      </c>
      <c r="G259" s="127">
        <f>G260+G266</f>
        <v>0</v>
      </c>
      <c r="H259" s="127"/>
      <c r="I259" s="127">
        <f>I260+I266</f>
        <v>0</v>
      </c>
      <c r="J259" s="127"/>
      <c r="K259" s="127"/>
      <c r="L259" s="127"/>
      <c r="M259" s="127"/>
      <c r="N259" s="127">
        <f>C259</f>
        <v>118</v>
      </c>
      <c r="O259" s="127">
        <f aca="true" t="shared" si="19" ref="O259:O268">N259</f>
        <v>118</v>
      </c>
    </row>
    <row r="260" spans="1:15" ht="12.75" customHeight="1">
      <c r="A260" s="129">
        <v>31</v>
      </c>
      <c r="B260" s="130" t="s">
        <v>33</v>
      </c>
      <c r="C260" s="148">
        <f>D260+E260+F260+G260+I260+J260+K260</f>
        <v>118</v>
      </c>
      <c r="D260" s="148"/>
      <c r="E260" s="148">
        <f>E261+E263</f>
        <v>0</v>
      </c>
      <c r="F260" s="148">
        <f>F261+F263</f>
        <v>118</v>
      </c>
      <c r="G260" s="148">
        <f>G261+G263</f>
        <v>0</v>
      </c>
      <c r="H260" s="148"/>
      <c r="I260" s="148">
        <f>I261+I263</f>
        <v>0</v>
      </c>
      <c r="J260" s="148"/>
      <c r="K260" s="148"/>
      <c r="L260" s="148"/>
      <c r="M260" s="148"/>
      <c r="N260" s="131">
        <f>C260</f>
        <v>118</v>
      </c>
      <c r="O260" s="131">
        <f t="shared" si="19"/>
        <v>118</v>
      </c>
    </row>
    <row r="261" spans="1:15" ht="12.75">
      <c r="A261" s="152">
        <v>311</v>
      </c>
      <c r="B261" s="110" t="s">
        <v>34</v>
      </c>
      <c r="C261" s="153">
        <f>D261+E261+F261+G261+I261+J261+K261</f>
        <v>100</v>
      </c>
      <c r="D261" s="153"/>
      <c r="E261" s="153">
        <f>E262</f>
        <v>0</v>
      </c>
      <c r="F261" s="153">
        <f>F262</f>
        <v>100</v>
      </c>
      <c r="G261" s="153">
        <f>G262</f>
        <v>0</v>
      </c>
      <c r="H261" s="153"/>
      <c r="I261" s="153">
        <f>I262</f>
        <v>0</v>
      </c>
      <c r="J261" s="153"/>
      <c r="K261" s="153"/>
      <c r="L261" s="153"/>
      <c r="M261" s="153"/>
      <c r="N261" s="128">
        <f>N262</f>
        <v>100</v>
      </c>
      <c r="O261" s="128">
        <f t="shared" si="19"/>
        <v>100</v>
      </c>
    </row>
    <row r="262" spans="1:15" ht="12.75" customHeight="1">
      <c r="A262" s="108">
        <v>3111</v>
      </c>
      <c r="B262" s="109" t="s">
        <v>70</v>
      </c>
      <c r="C262" s="165">
        <f>D262+E262+F262+G262+I262+J262+K262</f>
        <v>100</v>
      </c>
      <c r="D262" s="112"/>
      <c r="E262" s="112"/>
      <c r="F262" s="112">
        <v>100</v>
      </c>
      <c r="G262" s="112"/>
      <c r="H262" s="112"/>
      <c r="I262" s="112"/>
      <c r="J262" s="112"/>
      <c r="K262" s="112"/>
      <c r="L262" s="112"/>
      <c r="M262" s="112"/>
      <c r="N262" s="111">
        <f>C262</f>
        <v>100</v>
      </c>
      <c r="O262" s="111">
        <f t="shared" si="19"/>
        <v>100</v>
      </c>
    </row>
    <row r="263" spans="1:15" ht="14.25" customHeight="1">
      <c r="A263" s="152">
        <v>313</v>
      </c>
      <c r="B263" s="110" t="s">
        <v>163</v>
      </c>
      <c r="C263" s="153">
        <f>C264+C265</f>
        <v>18</v>
      </c>
      <c r="D263" s="153"/>
      <c r="E263" s="153">
        <f>E264+E265</f>
        <v>0</v>
      </c>
      <c r="F263" s="153">
        <f>F264+F265</f>
        <v>18</v>
      </c>
      <c r="G263" s="153">
        <f>G264+G265</f>
        <v>0</v>
      </c>
      <c r="H263" s="153"/>
      <c r="I263" s="153">
        <f>I264+I265</f>
        <v>0</v>
      </c>
      <c r="J263" s="153"/>
      <c r="K263" s="153"/>
      <c r="L263" s="153"/>
      <c r="M263" s="153"/>
      <c r="N263" s="128">
        <f>N264+N265</f>
        <v>18</v>
      </c>
      <c r="O263" s="128">
        <f t="shared" si="19"/>
        <v>18</v>
      </c>
    </row>
    <row r="264" spans="1:15" ht="12.75" customHeight="1">
      <c r="A264" s="108">
        <v>3132</v>
      </c>
      <c r="B264" s="109" t="s">
        <v>164</v>
      </c>
      <c r="C264" s="112">
        <f>D264+E264+F264+G264+I264+J264+K264</f>
        <v>15</v>
      </c>
      <c r="D264" s="112"/>
      <c r="E264" s="112"/>
      <c r="F264" s="112">
        <v>15</v>
      </c>
      <c r="G264" s="112"/>
      <c r="H264" s="112"/>
      <c r="I264" s="112"/>
      <c r="J264" s="112"/>
      <c r="K264" s="112"/>
      <c r="L264" s="112"/>
      <c r="M264" s="112"/>
      <c r="N264" s="111">
        <f>C264</f>
        <v>15</v>
      </c>
      <c r="O264" s="111">
        <f t="shared" si="19"/>
        <v>15</v>
      </c>
    </row>
    <row r="265" spans="1:15" ht="12.75" customHeight="1">
      <c r="A265" s="108">
        <v>3133</v>
      </c>
      <c r="B265" s="109" t="s">
        <v>165</v>
      </c>
      <c r="C265" s="112">
        <f>D265+E265+F265+G265+I265+J265+K265</f>
        <v>3</v>
      </c>
      <c r="D265" s="112"/>
      <c r="E265" s="112"/>
      <c r="F265" s="112">
        <v>3</v>
      </c>
      <c r="G265" s="112"/>
      <c r="H265" s="112"/>
      <c r="I265" s="112"/>
      <c r="J265" s="112"/>
      <c r="K265" s="112"/>
      <c r="L265" s="112"/>
      <c r="M265" s="112"/>
      <c r="N265" s="111">
        <f>C265</f>
        <v>3</v>
      </c>
      <c r="O265" s="111">
        <f t="shared" si="19"/>
        <v>3</v>
      </c>
    </row>
    <row r="266" spans="1:15" ht="12.75" customHeight="1">
      <c r="A266" s="180">
        <v>32</v>
      </c>
      <c r="B266" s="130" t="s">
        <v>37</v>
      </c>
      <c r="C266" s="148">
        <f>C267</f>
        <v>0</v>
      </c>
      <c r="D266" s="148"/>
      <c r="E266" s="148">
        <f>E267</f>
        <v>0</v>
      </c>
      <c r="F266" s="148">
        <f>F267</f>
        <v>0</v>
      </c>
      <c r="G266" s="148">
        <f>G267</f>
        <v>0</v>
      </c>
      <c r="H266" s="148"/>
      <c r="I266" s="148">
        <f>I267</f>
        <v>0</v>
      </c>
      <c r="J266" s="148"/>
      <c r="K266" s="148"/>
      <c r="L266" s="148"/>
      <c r="M266" s="148"/>
      <c r="N266" s="131">
        <f>N267</f>
        <v>0</v>
      </c>
      <c r="O266" s="131">
        <f t="shared" si="19"/>
        <v>0</v>
      </c>
    </row>
    <row r="267" spans="1:15" ht="12.75">
      <c r="A267" s="152">
        <v>321</v>
      </c>
      <c r="B267" s="110" t="s">
        <v>38</v>
      </c>
      <c r="C267" s="153">
        <f>D267+E267+F267+G267+I267+J267+K267</f>
        <v>0</v>
      </c>
      <c r="D267" s="153"/>
      <c r="E267" s="153">
        <f>E268</f>
        <v>0</v>
      </c>
      <c r="F267" s="153">
        <f>F268</f>
        <v>0</v>
      </c>
      <c r="G267" s="153">
        <f>G268+G269</f>
        <v>0</v>
      </c>
      <c r="H267" s="153"/>
      <c r="I267" s="153">
        <f>I268</f>
        <v>0</v>
      </c>
      <c r="J267" s="153"/>
      <c r="K267" s="153"/>
      <c r="L267" s="153"/>
      <c r="M267" s="153"/>
      <c r="N267" s="128">
        <f>SUM(N268:N269)</f>
        <v>0</v>
      </c>
      <c r="O267" s="128">
        <f t="shared" si="19"/>
        <v>0</v>
      </c>
    </row>
    <row r="268" spans="1:15" ht="12.75" customHeight="1">
      <c r="A268" s="108">
        <v>3212</v>
      </c>
      <c r="B268" s="151" t="s">
        <v>166</v>
      </c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1">
        <f>C268</f>
        <v>0</v>
      </c>
      <c r="O268" s="111">
        <f t="shared" si="19"/>
        <v>0</v>
      </c>
    </row>
    <row r="269" spans="1:15" ht="12.75">
      <c r="A269" s="108"/>
      <c r="B269" s="109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1:15" ht="12.75" customHeight="1">
      <c r="A270" s="253" t="s">
        <v>85</v>
      </c>
      <c r="B270" s="254"/>
      <c r="C270" s="143">
        <f>C259</f>
        <v>118</v>
      </c>
      <c r="D270" s="143"/>
      <c r="E270" s="143">
        <f>E259</f>
        <v>0</v>
      </c>
      <c r="F270" s="143">
        <f>F259</f>
        <v>118</v>
      </c>
      <c r="G270" s="143">
        <f>G259</f>
        <v>0</v>
      </c>
      <c r="H270" s="143"/>
      <c r="I270" s="143">
        <f>I259</f>
        <v>0</v>
      </c>
      <c r="J270" s="143"/>
      <c r="K270" s="143"/>
      <c r="L270" s="143"/>
      <c r="M270" s="143"/>
      <c r="N270" s="143">
        <f>N259</f>
        <v>118</v>
      </c>
      <c r="O270" s="143">
        <f>O259</f>
        <v>118</v>
      </c>
    </row>
    <row r="271" spans="1:15" ht="12.75">
      <c r="A271" s="92"/>
      <c r="B271" s="95"/>
      <c r="C271" s="117"/>
      <c r="D271" s="118"/>
      <c r="E271" s="117"/>
      <c r="F271" s="117"/>
      <c r="G271" s="117"/>
      <c r="H271" s="117"/>
      <c r="I271" s="117"/>
      <c r="J271" s="117"/>
      <c r="K271" s="117"/>
      <c r="L271" s="117"/>
      <c r="M271" s="117"/>
      <c r="N271" s="118"/>
      <c r="O271" s="118"/>
    </row>
    <row r="272" spans="1:15" ht="12.75" customHeight="1">
      <c r="A272" s="92"/>
      <c r="B272" s="95"/>
      <c r="C272" s="117"/>
      <c r="D272" s="118"/>
      <c r="E272" s="117"/>
      <c r="F272" s="117"/>
      <c r="G272" s="117"/>
      <c r="H272" s="117"/>
      <c r="I272" s="117"/>
      <c r="J272" s="117"/>
      <c r="K272" s="117"/>
      <c r="L272" s="117"/>
      <c r="M272" s="117"/>
      <c r="N272" s="118"/>
      <c r="O272" s="118"/>
    </row>
    <row r="273" spans="1:15" ht="12.75">
      <c r="A273" s="92"/>
      <c r="B273" s="95"/>
      <c r="C273" s="117"/>
      <c r="D273" s="118"/>
      <c r="E273" s="117"/>
      <c r="F273" s="117"/>
      <c r="G273" s="117"/>
      <c r="H273" s="117"/>
      <c r="I273" s="117"/>
      <c r="J273" s="117"/>
      <c r="K273" s="117"/>
      <c r="L273" s="117"/>
      <c r="M273" s="117"/>
      <c r="N273" s="118"/>
      <c r="O273" s="118"/>
    </row>
    <row r="274" spans="1:15" ht="12.75" customHeight="1">
      <c r="A274" s="92"/>
      <c r="B274" s="256" t="s">
        <v>96</v>
      </c>
      <c r="C274" s="257"/>
      <c r="D274"/>
      <c r="E274"/>
      <c r="F274" s="117"/>
      <c r="G274" s="117"/>
      <c r="H274" s="117"/>
      <c r="I274" s="117"/>
      <c r="J274" s="117"/>
      <c r="K274" s="117"/>
      <c r="L274" s="117"/>
      <c r="M274" s="117"/>
      <c r="N274" s="118"/>
      <c r="O274" s="118"/>
    </row>
    <row r="275" spans="1:15" ht="12.75" customHeight="1">
      <c r="A275" s="92"/>
      <c r="B275" s="255" t="s">
        <v>201</v>
      </c>
      <c r="C275" s="250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</row>
    <row r="276" spans="1:15" ht="12.75" customHeight="1">
      <c r="A276" s="92"/>
      <c r="B276" s="95"/>
      <c r="C276" s="117"/>
      <c r="D276" s="118"/>
      <c r="E276" s="117"/>
      <c r="F276" s="117"/>
      <c r="G276" s="117"/>
      <c r="H276" s="117"/>
      <c r="I276" s="117"/>
      <c r="J276" s="117"/>
      <c r="K276" s="117"/>
      <c r="L276" s="117"/>
      <c r="M276" s="117"/>
      <c r="N276" s="118"/>
      <c r="O276" s="118"/>
    </row>
    <row r="277" spans="1:15" ht="12.75">
      <c r="A277" s="139" t="s">
        <v>185</v>
      </c>
      <c r="B277" s="210" t="s">
        <v>168</v>
      </c>
      <c r="C277" s="202"/>
      <c r="D277" s="202"/>
      <c r="E277" s="201"/>
      <c r="F277" s="201"/>
      <c r="G277" s="201"/>
      <c r="H277" s="199"/>
      <c r="I277" s="201"/>
      <c r="J277" s="201"/>
      <c r="K277" s="201"/>
      <c r="L277" s="198"/>
      <c r="M277" s="198"/>
      <c r="N277" s="198"/>
      <c r="O277" s="198"/>
    </row>
    <row r="278" spans="1:15" ht="12.75" customHeight="1">
      <c r="A278" s="125">
        <v>3</v>
      </c>
      <c r="B278" s="126" t="s">
        <v>32</v>
      </c>
      <c r="C278" s="127">
        <f>C279+C287</f>
        <v>460000</v>
      </c>
      <c r="D278" s="127"/>
      <c r="E278" s="127">
        <f>E279+E287</f>
        <v>460000</v>
      </c>
      <c r="F278" s="127"/>
      <c r="G278" s="127"/>
      <c r="H278" s="127"/>
      <c r="I278" s="127"/>
      <c r="J278" s="127"/>
      <c r="K278" s="127"/>
      <c r="L278" s="127"/>
      <c r="M278" s="127"/>
      <c r="N278" s="127">
        <f aca="true" t="shared" si="20" ref="N278:N287">C278</f>
        <v>460000</v>
      </c>
      <c r="O278" s="127">
        <f aca="true" t="shared" si="21" ref="O278:O290">N278</f>
        <v>460000</v>
      </c>
    </row>
    <row r="279" spans="1:15" ht="12.75">
      <c r="A279" s="129">
        <v>31</v>
      </c>
      <c r="B279" s="130" t="s">
        <v>33</v>
      </c>
      <c r="C279" s="148">
        <f>C280+C282+C284</f>
        <v>432205</v>
      </c>
      <c r="D279" s="148"/>
      <c r="E279" s="148">
        <f>E280+E284+E282</f>
        <v>432205</v>
      </c>
      <c r="F279" s="148"/>
      <c r="G279" s="148"/>
      <c r="H279" s="148"/>
      <c r="I279" s="148"/>
      <c r="J279" s="148"/>
      <c r="K279" s="148"/>
      <c r="L279" s="148"/>
      <c r="M279" s="148"/>
      <c r="N279" s="131">
        <f t="shared" si="20"/>
        <v>432205</v>
      </c>
      <c r="O279" s="131">
        <f t="shared" si="21"/>
        <v>432205</v>
      </c>
    </row>
    <row r="280" spans="1:15" ht="12.75" customHeight="1">
      <c r="A280" s="152">
        <v>311</v>
      </c>
      <c r="B280" s="110" t="s">
        <v>34</v>
      </c>
      <c r="C280" s="153">
        <f>D280+E280+F280+G280+H280</f>
        <v>347396</v>
      </c>
      <c r="D280" s="153"/>
      <c r="E280" s="153">
        <f>E281</f>
        <v>347396</v>
      </c>
      <c r="F280" s="153"/>
      <c r="G280" s="153"/>
      <c r="H280" s="153"/>
      <c r="I280" s="153"/>
      <c r="J280" s="153"/>
      <c r="K280" s="153"/>
      <c r="L280" s="153"/>
      <c r="M280" s="153"/>
      <c r="N280" s="128">
        <f t="shared" si="20"/>
        <v>347396</v>
      </c>
      <c r="O280" s="128">
        <f t="shared" si="21"/>
        <v>347396</v>
      </c>
    </row>
    <row r="281" spans="1:15" ht="12.75">
      <c r="A281" s="108">
        <v>3111</v>
      </c>
      <c r="B281" s="109" t="s">
        <v>70</v>
      </c>
      <c r="C281" s="165">
        <f>D281+E281+F281+G281+K281</f>
        <v>347396</v>
      </c>
      <c r="D281" s="112"/>
      <c r="E281" s="112">
        <v>347396</v>
      </c>
      <c r="F281" s="112"/>
      <c r="G281" s="112"/>
      <c r="H281" s="112"/>
      <c r="I281" s="112"/>
      <c r="J281" s="112"/>
      <c r="K281" s="112"/>
      <c r="L281" s="112"/>
      <c r="M281" s="112"/>
      <c r="N281" s="111">
        <f t="shared" si="20"/>
        <v>347396</v>
      </c>
      <c r="O281" s="111">
        <f t="shared" si="21"/>
        <v>347396</v>
      </c>
    </row>
    <row r="282" spans="1:15" ht="12.75">
      <c r="A282" s="152">
        <v>312</v>
      </c>
      <c r="B282" s="110" t="s">
        <v>35</v>
      </c>
      <c r="C282" s="153">
        <f>C283</f>
        <v>25000</v>
      </c>
      <c r="D282" s="153"/>
      <c r="E282" s="153">
        <f>E283</f>
        <v>25000</v>
      </c>
      <c r="F282" s="153"/>
      <c r="G282" s="153"/>
      <c r="H282" s="153"/>
      <c r="I282" s="153"/>
      <c r="J282" s="153"/>
      <c r="K282" s="153"/>
      <c r="L282" s="153"/>
      <c r="M282" s="153"/>
      <c r="N282" s="128">
        <f>C282</f>
        <v>25000</v>
      </c>
      <c r="O282" s="128">
        <f>D282</f>
        <v>0</v>
      </c>
    </row>
    <row r="283" spans="1:15" ht="12.75">
      <c r="A283" s="108">
        <v>3121</v>
      </c>
      <c r="B283" s="109" t="s">
        <v>35</v>
      </c>
      <c r="C283" s="165">
        <f>D283+E283+F283+G283+I283+J283+K283</f>
        <v>25000</v>
      </c>
      <c r="D283" s="112"/>
      <c r="E283" s="112">
        <v>25000</v>
      </c>
      <c r="F283" s="112"/>
      <c r="G283" s="112"/>
      <c r="H283" s="112"/>
      <c r="I283" s="112"/>
      <c r="J283" s="112"/>
      <c r="K283" s="112"/>
      <c r="L283" s="112"/>
      <c r="M283" s="112"/>
      <c r="N283" s="111">
        <f>C283</f>
        <v>25000</v>
      </c>
      <c r="O283" s="111">
        <f>N283</f>
        <v>25000</v>
      </c>
    </row>
    <row r="284" spans="1:15" ht="12.75" customHeight="1">
      <c r="A284" s="152">
        <v>313</v>
      </c>
      <c r="B284" s="110" t="s">
        <v>163</v>
      </c>
      <c r="C284" s="153">
        <f>C285+C286</f>
        <v>59809</v>
      </c>
      <c r="D284" s="153"/>
      <c r="E284" s="153">
        <f>E285+E286</f>
        <v>59809</v>
      </c>
      <c r="F284" s="153"/>
      <c r="G284" s="153"/>
      <c r="H284" s="153"/>
      <c r="I284" s="153"/>
      <c r="J284" s="153"/>
      <c r="K284" s="153"/>
      <c r="L284" s="153"/>
      <c r="M284" s="153"/>
      <c r="N284" s="128">
        <f t="shared" si="20"/>
        <v>59809</v>
      </c>
      <c r="O284" s="128">
        <f t="shared" si="21"/>
        <v>59809</v>
      </c>
    </row>
    <row r="285" spans="1:15" ht="12.75">
      <c r="A285" s="108">
        <v>3132</v>
      </c>
      <c r="B285" s="109" t="s">
        <v>164</v>
      </c>
      <c r="C285" s="112">
        <f>D285+E285+F285+G285+I285+J285+K285</f>
        <v>52150</v>
      </c>
      <c r="D285" s="112"/>
      <c r="E285" s="112">
        <v>52150</v>
      </c>
      <c r="F285" s="112"/>
      <c r="G285" s="112"/>
      <c r="H285" s="112"/>
      <c r="I285" s="112"/>
      <c r="J285" s="112"/>
      <c r="K285" s="112"/>
      <c r="L285" s="112"/>
      <c r="M285" s="112"/>
      <c r="N285" s="111">
        <f t="shared" si="20"/>
        <v>52150</v>
      </c>
      <c r="O285" s="111">
        <f t="shared" si="21"/>
        <v>52150</v>
      </c>
    </row>
    <row r="286" spans="1:15" ht="12.75" customHeight="1">
      <c r="A286" s="108">
        <v>3133</v>
      </c>
      <c r="B286" s="109" t="s">
        <v>165</v>
      </c>
      <c r="C286" s="112">
        <f>D286+E286+F286+G286+I286+J286+K286</f>
        <v>7659</v>
      </c>
      <c r="D286" s="112"/>
      <c r="E286" s="112">
        <v>7659</v>
      </c>
      <c r="F286" s="112"/>
      <c r="G286" s="112"/>
      <c r="H286" s="112"/>
      <c r="I286" s="112"/>
      <c r="J286" s="112"/>
      <c r="K286" s="112"/>
      <c r="L286" s="112"/>
      <c r="M286" s="112"/>
      <c r="N286" s="111">
        <f t="shared" si="20"/>
        <v>7659</v>
      </c>
      <c r="O286" s="111">
        <f t="shared" si="21"/>
        <v>7659</v>
      </c>
    </row>
    <row r="287" spans="1:15" ht="12.75">
      <c r="A287" s="180">
        <v>32</v>
      </c>
      <c r="B287" s="130" t="s">
        <v>37</v>
      </c>
      <c r="C287" s="148">
        <f>D287+E287+F287+G287+H287+K287</f>
        <v>27795</v>
      </c>
      <c r="D287" s="148"/>
      <c r="E287" s="148">
        <f>E288</f>
        <v>27795</v>
      </c>
      <c r="F287" s="148"/>
      <c r="G287" s="148"/>
      <c r="H287" s="148"/>
      <c r="I287" s="148"/>
      <c r="J287" s="148"/>
      <c r="K287" s="148"/>
      <c r="L287" s="148"/>
      <c r="M287" s="148"/>
      <c r="N287" s="131">
        <f t="shared" si="20"/>
        <v>27795</v>
      </c>
      <c r="O287" s="131">
        <f t="shared" si="21"/>
        <v>27795</v>
      </c>
    </row>
    <row r="288" spans="1:15" ht="12.75" customHeight="1">
      <c r="A288" s="152">
        <v>321</v>
      </c>
      <c r="B288" s="110" t="s">
        <v>38</v>
      </c>
      <c r="C288" s="153">
        <f>C290+C289</f>
        <v>27795</v>
      </c>
      <c r="D288" s="153"/>
      <c r="E288" s="153">
        <f>E289+E290</f>
        <v>27795</v>
      </c>
      <c r="F288" s="153"/>
      <c r="G288" s="153"/>
      <c r="H288" s="153"/>
      <c r="I288" s="153"/>
      <c r="J288" s="153"/>
      <c r="K288" s="153"/>
      <c r="L288" s="153"/>
      <c r="M288" s="153"/>
      <c r="N288" s="128">
        <f>N289+N290+N291</f>
        <v>27795</v>
      </c>
      <c r="O288" s="128">
        <f t="shared" si="21"/>
        <v>27795</v>
      </c>
    </row>
    <row r="289" spans="1:15" ht="12.75" customHeight="1">
      <c r="A289" s="162">
        <v>3211</v>
      </c>
      <c r="B289" s="161" t="s">
        <v>65</v>
      </c>
      <c r="C289" s="165">
        <f>D289+E289+F289+G289+I289+J289+K289</f>
        <v>3570</v>
      </c>
      <c r="D289" s="165"/>
      <c r="E289" s="165">
        <v>3570</v>
      </c>
      <c r="F289" s="165"/>
      <c r="G289" s="165"/>
      <c r="H289" s="165"/>
      <c r="I289" s="165"/>
      <c r="J289" s="165"/>
      <c r="K289" s="165"/>
      <c r="L289" s="165"/>
      <c r="M289" s="165"/>
      <c r="N289" s="163">
        <f>C289</f>
        <v>3570</v>
      </c>
      <c r="O289" s="163">
        <f>N289</f>
        <v>3570</v>
      </c>
    </row>
    <row r="290" spans="1:15" ht="12.75">
      <c r="A290" s="108">
        <v>3212</v>
      </c>
      <c r="B290" s="151" t="s">
        <v>166</v>
      </c>
      <c r="C290" s="165">
        <f>D290+E290+F290+G290+I290+J290+K290</f>
        <v>24225</v>
      </c>
      <c r="D290" s="112"/>
      <c r="E290" s="112">
        <v>24225</v>
      </c>
      <c r="F290" s="112"/>
      <c r="G290" s="112"/>
      <c r="H290" s="112"/>
      <c r="I290" s="112"/>
      <c r="J290" s="112"/>
      <c r="K290" s="112"/>
      <c r="L290" s="112"/>
      <c r="M290" s="112"/>
      <c r="N290" s="163">
        <f>C290</f>
        <v>24225</v>
      </c>
      <c r="O290" s="111">
        <f t="shared" si="21"/>
        <v>24225</v>
      </c>
    </row>
    <row r="291" spans="1:15" ht="12.75" customHeight="1">
      <c r="A291" s="108"/>
      <c r="B291" s="10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63">
        <f>C291</f>
        <v>0</v>
      </c>
      <c r="O291" s="112"/>
    </row>
    <row r="292" spans="1:15" ht="12.75">
      <c r="A292" s="253" t="s">
        <v>85</v>
      </c>
      <c r="B292" s="254"/>
      <c r="C292" s="143">
        <f>C278</f>
        <v>460000</v>
      </c>
      <c r="D292" s="143"/>
      <c r="E292" s="143">
        <f>E278</f>
        <v>460000</v>
      </c>
      <c r="F292" s="143"/>
      <c r="G292" s="143"/>
      <c r="H292" s="143"/>
      <c r="I292" s="143"/>
      <c r="J292" s="143"/>
      <c r="K292" s="143"/>
      <c r="L292" s="143"/>
      <c r="M292" s="143"/>
      <c r="N292" s="143">
        <f>N278</f>
        <v>460000</v>
      </c>
      <c r="O292" s="143">
        <f>O278</f>
        <v>460000</v>
      </c>
    </row>
    <row r="293" spans="1:15" ht="12.75" customHeight="1">
      <c r="A293" s="92"/>
      <c r="B293" s="95"/>
      <c r="C293" s="117"/>
      <c r="D293" s="118"/>
      <c r="E293" s="117"/>
      <c r="F293" s="117"/>
      <c r="G293" s="117"/>
      <c r="H293" s="117"/>
      <c r="I293" s="117"/>
      <c r="J293" s="117"/>
      <c r="K293" s="117"/>
      <c r="L293" s="117"/>
      <c r="M293" s="117"/>
      <c r="N293" s="118"/>
      <c r="O293" s="118"/>
    </row>
    <row r="294" spans="1:15" ht="12.75" customHeight="1">
      <c r="A294" s="92"/>
      <c r="B294" s="95"/>
      <c r="C294" s="117"/>
      <c r="D294" s="118"/>
      <c r="E294" s="117"/>
      <c r="F294" s="117"/>
      <c r="G294" s="117"/>
      <c r="H294" s="117"/>
      <c r="I294" s="117"/>
      <c r="J294" s="117"/>
      <c r="K294" s="117"/>
      <c r="L294" s="117"/>
      <c r="M294" s="117"/>
      <c r="N294" s="118"/>
      <c r="O294" s="118"/>
    </row>
    <row r="295" spans="1:15" ht="12.75">
      <c r="A295" s="92"/>
      <c r="B295" s="95"/>
      <c r="C295" s="117"/>
      <c r="D295" s="118"/>
      <c r="E295" s="117"/>
      <c r="F295" s="117"/>
      <c r="G295" s="117"/>
      <c r="H295" s="117"/>
      <c r="I295" s="117"/>
      <c r="J295" s="117"/>
      <c r="K295" s="117"/>
      <c r="L295" s="117"/>
      <c r="M295" s="117"/>
      <c r="N295" s="118"/>
      <c r="O295" s="118"/>
    </row>
    <row r="296" spans="1:15" ht="12.75" customHeight="1">
      <c r="A296" s="92"/>
      <c r="B296" s="256" t="s">
        <v>224</v>
      </c>
      <c r="C296" s="257"/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O296" s="118"/>
    </row>
    <row r="297" spans="1:15" ht="12.75" customHeight="1">
      <c r="A297" s="92"/>
      <c r="B297" s="270" t="s">
        <v>225</v>
      </c>
      <c r="C297" s="271"/>
      <c r="D297" s="271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8"/>
    </row>
    <row r="298" spans="1:15" ht="25.5">
      <c r="A298" s="139" t="s">
        <v>203</v>
      </c>
      <c r="B298" s="132" t="s">
        <v>204</v>
      </c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33"/>
      <c r="N298" s="220"/>
      <c r="O298" s="220"/>
    </row>
    <row r="299" spans="1:15" ht="12.75">
      <c r="A299" s="215">
        <v>3</v>
      </c>
      <c r="B299" s="216" t="s">
        <v>195</v>
      </c>
      <c r="C299" s="217">
        <f>C300</f>
        <v>0</v>
      </c>
      <c r="D299" s="217"/>
      <c r="E299" s="217">
        <f>E300</f>
        <v>0</v>
      </c>
      <c r="F299" s="218"/>
      <c r="G299" s="218"/>
      <c r="H299" s="218"/>
      <c r="I299" s="218"/>
      <c r="J299" s="218"/>
      <c r="K299" s="218"/>
      <c r="L299" s="218"/>
      <c r="M299" s="217"/>
      <c r="N299" s="219">
        <f>C299</f>
        <v>0</v>
      </c>
      <c r="O299" s="219">
        <f>D299</f>
        <v>0</v>
      </c>
    </row>
    <row r="300" spans="1:15" ht="12.75">
      <c r="A300" s="172">
        <v>37</v>
      </c>
      <c r="B300" s="173" t="s">
        <v>222</v>
      </c>
      <c r="C300" s="174">
        <f>E300</f>
        <v>0</v>
      </c>
      <c r="D300" s="174"/>
      <c r="E300" s="174">
        <f>E301</f>
        <v>0</v>
      </c>
      <c r="F300" s="174"/>
      <c r="G300" s="174"/>
      <c r="H300" s="174"/>
      <c r="I300" s="174"/>
      <c r="J300" s="174"/>
      <c r="K300" s="174"/>
      <c r="L300" s="174"/>
      <c r="M300" s="196"/>
      <c r="N300" s="131">
        <f>M300</f>
        <v>0</v>
      </c>
      <c r="O300" s="131">
        <f>N300</f>
        <v>0</v>
      </c>
    </row>
    <row r="301" spans="1:15" ht="12.75" customHeight="1">
      <c r="A301" s="152">
        <v>372</v>
      </c>
      <c r="B301" s="154" t="s">
        <v>223</v>
      </c>
      <c r="C301" s="153">
        <f>E301</f>
        <v>0</v>
      </c>
      <c r="D301" s="153"/>
      <c r="E301" s="153">
        <f>E302</f>
        <v>0</v>
      </c>
      <c r="F301" s="153"/>
      <c r="G301" s="153"/>
      <c r="H301" s="153"/>
      <c r="I301" s="153"/>
      <c r="J301" s="153"/>
      <c r="K301" s="153"/>
      <c r="L301" s="153"/>
      <c r="M301" s="128"/>
      <c r="N301" s="128">
        <f>M301</f>
        <v>0</v>
      </c>
      <c r="O301" s="128">
        <f>N301</f>
        <v>0</v>
      </c>
    </row>
    <row r="302" spans="1:15" ht="12.75" customHeight="1">
      <c r="A302" s="108">
        <v>37219</v>
      </c>
      <c r="B302" s="151" t="s">
        <v>223</v>
      </c>
      <c r="C302" s="112">
        <f>E302</f>
        <v>0</v>
      </c>
      <c r="D302" s="112"/>
      <c r="E302" s="164"/>
      <c r="F302" s="112"/>
      <c r="G302" s="112"/>
      <c r="H302" s="112"/>
      <c r="I302" s="112"/>
      <c r="J302" s="112"/>
      <c r="K302" s="112"/>
      <c r="L302" s="112"/>
      <c r="M302" s="111"/>
      <c r="N302" s="111">
        <f>C302</f>
        <v>0</v>
      </c>
      <c r="O302" s="111">
        <f>D302</f>
        <v>0</v>
      </c>
    </row>
    <row r="303" spans="1:15" ht="12.75" customHeight="1">
      <c r="A303" s="108"/>
      <c r="B303" s="109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1"/>
    </row>
    <row r="304" spans="1:15" ht="12.75" customHeight="1">
      <c r="A304" s="253" t="s">
        <v>85</v>
      </c>
      <c r="B304" s="254"/>
      <c r="C304" s="143">
        <f>D304+E304+F304+G304+H304+I304+J304</f>
        <v>0</v>
      </c>
      <c r="D304" s="143"/>
      <c r="E304" s="143">
        <f>E299</f>
        <v>0</v>
      </c>
      <c r="F304" s="143"/>
      <c r="G304" s="143"/>
      <c r="H304" s="143"/>
      <c r="I304" s="143"/>
      <c r="J304" s="143"/>
      <c r="K304" s="143"/>
      <c r="L304" s="143"/>
      <c r="M304" s="143"/>
      <c r="N304" s="133">
        <f>N300</f>
        <v>0</v>
      </c>
      <c r="O304" s="133">
        <f>O300</f>
        <v>0</v>
      </c>
    </row>
    <row r="305" spans="1:15" ht="12.75" customHeight="1">
      <c r="A305" s="92"/>
      <c r="B305" s="95"/>
      <c r="C305" s="117"/>
      <c r="D305" s="118"/>
      <c r="E305" s="117"/>
      <c r="F305" s="117"/>
      <c r="G305" s="117"/>
      <c r="H305" s="117"/>
      <c r="I305" s="117"/>
      <c r="J305" s="117"/>
      <c r="K305" s="117"/>
      <c r="L305" s="117"/>
      <c r="M305" s="118"/>
      <c r="N305" s="118"/>
      <c r="O305" s="118"/>
    </row>
    <row r="306" spans="1:15" ht="12.75" customHeight="1">
      <c r="A306" s="92"/>
      <c r="B306" s="95"/>
      <c r="C306" s="117"/>
      <c r="D306" s="118"/>
      <c r="E306" s="117"/>
      <c r="F306" s="117"/>
      <c r="G306" s="117"/>
      <c r="H306" s="117"/>
      <c r="I306" s="117"/>
      <c r="J306" s="117"/>
      <c r="K306" s="117"/>
      <c r="L306" s="117"/>
      <c r="M306" s="118"/>
      <c r="N306" s="118"/>
      <c r="O306" s="118"/>
    </row>
    <row r="307" spans="1:15" ht="12.75" customHeight="1">
      <c r="A307" s="92"/>
      <c r="B307" s="95"/>
      <c r="C307" s="117"/>
      <c r="D307" s="118"/>
      <c r="E307" s="117"/>
      <c r="F307" s="117"/>
      <c r="G307" s="117"/>
      <c r="H307" s="117"/>
      <c r="I307" s="117"/>
      <c r="J307" s="117"/>
      <c r="K307" s="117"/>
      <c r="L307" s="117"/>
      <c r="M307" s="118"/>
      <c r="N307" s="118"/>
      <c r="O307" s="118"/>
    </row>
    <row r="308" spans="1:15" ht="12.75" customHeight="1">
      <c r="A308" s="92"/>
      <c r="B308" s="256" t="s">
        <v>224</v>
      </c>
      <c r="C308" s="257"/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118"/>
    </row>
    <row r="309" spans="1:15" ht="12.75" customHeight="1">
      <c r="A309" s="92"/>
      <c r="B309" s="270" t="s">
        <v>226</v>
      </c>
      <c r="C309" s="271"/>
      <c r="D309" s="271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8"/>
    </row>
    <row r="310" spans="1:15" ht="12.75" customHeight="1">
      <c r="A310" s="139" t="s">
        <v>203</v>
      </c>
      <c r="B310" s="132" t="s">
        <v>204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33"/>
      <c r="N310" s="220"/>
      <c r="O310" s="220"/>
    </row>
    <row r="311" spans="1:15" ht="12.75">
      <c r="A311" s="215">
        <v>3</v>
      </c>
      <c r="B311" s="216" t="s">
        <v>195</v>
      </c>
      <c r="C311" s="217">
        <f>C312</f>
        <v>31918.67</v>
      </c>
      <c r="D311" s="217"/>
      <c r="E311" s="217">
        <f>E312</f>
        <v>31918.67</v>
      </c>
      <c r="F311" s="218"/>
      <c r="G311" s="218"/>
      <c r="H311" s="218"/>
      <c r="I311" s="218"/>
      <c r="J311" s="218"/>
      <c r="K311" s="218"/>
      <c r="L311" s="218"/>
      <c r="M311" s="217"/>
      <c r="N311" s="219">
        <f>C311</f>
        <v>31918.67</v>
      </c>
      <c r="O311" s="127">
        <f>N311</f>
        <v>31918.67</v>
      </c>
    </row>
    <row r="312" spans="1:15" ht="12.75">
      <c r="A312" s="172">
        <v>37</v>
      </c>
      <c r="B312" s="173" t="s">
        <v>222</v>
      </c>
      <c r="C312" s="174">
        <f>E312</f>
        <v>31918.67</v>
      </c>
      <c r="D312" s="174"/>
      <c r="E312" s="174">
        <f>E313</f>
        <v>31918.67</v>
      </c>
      <c r="F312" s="174"/>
      <c r="G312" s="174"/>
      <c r="H312" s="174"/>
      <c r="I312" s="174"/>
      <c r="J312" s="174"/>
      <c r="K312" s="174"/>
      <c r="L312" s="174"/>
      <c r="M312" s="196">
        <f>M313</f>
        <v>0</v>
      </c>
      <c r="N312" s="131">
        <f>C312</f>
        <v>31918.67</v>
      </c>
      <c r="O312" s="131">
        <f>N312</f>
        <v>31918.67</v>
      </c>
    </row>
    <row r="313" spans="1:15" ht="12.75">
      <c r="A313" s="152">
        <v>372</v>
      </c>
      <c r="B313" s="154" t="s">
        <v>223</v>
      </c>
      <c r="C313" s="153">
        <f>E313</f>
        <v>31918.67</v>
      </c>
      <c r="D313" s="153"/>
      <c r="E313" s="153">
        <f>E314</f>
        <v>31918.67</v>
      </c>
      <c r="F313" s="153"/>
      <c r="G313" s="153"/>
      <c r="H313" s="153"/>
      <c r="I313" s="153"/>
      <c r="J313" s="153"/>
      <c r="K313" s="153"/>
      <c r="L313" s="153"/>
      <c r="M313" s="128">
        <f>M314</f>
        <v>0</v>
      </c>
      <c r="N313" s="128">
        <f>C313</f>
        <v>31918.67</v>
      </c>
      <c r="O313" s="128">
        <f>N313</f>
        <v>31918.67</v>
      </c>
    </row>
    <row r="314" spans="1:15" ht="12.75" customHeight="1">
      <c r="A314" s="108">
        <v>3723</v>
      </c>
      <c r="B314" s="151" t="s">
        <v>223</v>
      </c>
      <c r="C314" s="112">
        <f>E314</f>
        <v>31918.67</v>
      </c>
      <c r="D314" s="112"/>
      <c r="E314" s="164">
        <v>31918.67</v>
      </c>
      <c r="F314" s="112"/>
      <c r="G314" s="112"/>
      <c r="H314" s="112"/>
      <c r="I314" s="112"/>
      <c r="J314" s="112"/>
      <c r="K314" s="112"/>
      <c r="L314" s="112"/>
      <c r="M314" s="111"/>
      <c r="N314" s="111">
        <f>C314</f>
        <v>31918.67</v>
      </c>
      <c r="O314" s="111">
        <f>N314</f>
        <v>31918.67</v>
      </c>
    </row>
    <row r="315" spans="1:15" ht="12.75" customHeight="1">
      <c r="A315" s="108"/>
      <c r="B315" s="109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1"/>
    </row>
    <row r="316" spans="1:15" ht="12.75">
      <c r="A316" s="253" t="s">
        <v>85</v>
      </c>
      <c r="B316" s="254"/>
      <c r="C316" s="143">
        <f>D316+E316+F316+G316+H316+I316+J316</f>
        <v>31918.67</v>
      </c>
      <c r="D316" s="143"/>
      <c r="E316" s="143">
        <f>E311</f>
        <v>31918.67</v>
      </c>
      <c r="F316" s="143"/>
      <c r="G316" s="143"/>
      <c r="H316" s="143"/>
      <c r="I316" s="143"/>
      <c r="J316" s="143"/>
      <c r="K316" s="143"/>
      <c r="L316" s="143"/>
      <c r="M316" s="143">
        <f>M312</f>
        <v>0</v>
      </c>
      <c r="N316" s="133">
        <f>N312</f>
        <v>31918.67</v>
      </c>
      <c r="O316" s="133">
        <f>N316</f>
        <v>31918.67</v>
      </c>
    </row>
    <row r="317" spans="1:15" ht="12.75">
      <c r="A317" s="92"/>
      <c r="B317" s="95"/>
      <c r="C317" s="117"/>
      <c r="D317" s="118"/>
      <c r="E317" s="117"/>
      <c r="F317" s="117"/>
      <c r="G317" s="117"/>
      <c r="H317" s="117"/>
      <c r="I317" s="117"/>
      <c r="J317" s="117"/>
      <c r="K317" s="117"/>
      <c r="L317" s="117"/>
      <c r="M317" s="118"/>
      <c r="N317" s="118"/>
      <c r="O317" s="118"/>
    </row>
    <row r="318" spans="1:15" ht="12.75">
      <c r="A318" s="92"/>
      <c r="B318" s="95"/>
      <c r="C318" s="117"/>
      <c r="D318" s="118"/>
      <c r="E318" s="117"/>
      <c r="F318" s="117"/>
      <c r="G318" s="117"/>
      <c r="H318" s="117"/>
      <c r="I318" s="117"/>
      <c r="J318" s="117"/>
      <c r="K318" s="117"/>
      <c r="L318" s="117"/>
      <c r="M318" s="117"/>
      <c r="N318" s="118"/>
      <c r="O318" s="118"/>
    </row>
    <row r="319" spans="1:15" ht="12.75">
      <c r="A319" s="92"/>
      <c r="B319" s="95"/>
      <c r="C319" s="117"/>
      <c r="D319" s="118"/>
      <c r="E319" s="117"/>
      <c r="F319" s="117"/>
      <c r="G319" s="117"/>
      <c r="H319" s="117"/>
      <c r="I319" s="117"/>
      <c r="J319" s="117"/>
      <c r="K319" s="117"/>
      <c r="L319" s="117"/>
      <c r="M319" s="117"/>
      <c r="N319" s="118"/>
      <c r="O319" s="118"/>
    </row>
    <row r="320" spans="1:15" ht="12.75">
      <c r="A320" s="92"/>
      <c r="B320" s="95"/>
      <c r="C320" s="117"/>
      <c r="D320" s="118"/>
      <c r="E320" s="117"/>
      <c r="F320" s="117"/>
      <c r="G320" s="117"/>
      <c r="H320" s="117"/>
      <c r="I320" s="117"/>
      <c r="J320" s="117"/>
      <c r="K320" s="117"/>
      <c r="L320" s="117"/>
      <c r="M320" s="117"/>
      <c r="N320" s="118"/>
      <c r="O320" s="118"/>
    </row>
    <row r="321" spans="1:15" ht="12.75">
      <c r="A321" s="92"/>
      <c r="B321" s="95"/>
      <c r="C321" s="117"/>
      <c r="D321" s="118"/>
      <c r="E321" s="117"/>
      <c r="F321" s="117"/>
      <c r="G321" s="117"/>
      <c r="H321" s="117"/>
      <c r="I321" s="117"/>
      <c r="J321" s="117"/>
      <c r="K321" s="117"/>
      <c r="L321" s="117"/>
      <c r="M321" s="117"/>
      <c r="N321" s="118"/>
      <c r="O321" s="118"/>
    </row>
    <row r="322" spans="1:15" ht="12.75" customHeight="1">
      <c r="A322" s="92"/>
      <c r="B322" s="95"/>
      <c r="C322" s="117"/>
      <c r="D322" s="118"/>
      <c r="E322" s="117"/>
      <c r="F322" s="117"/>
      <c r="G322" s="117"/>
      <c r="H322" s="117"/>
      <c r="I322" s="117"/>
      <c r="J322" s="117"/>
      <c r="K322" s="117"/>
      <c r="L322" s="117"/>
      <c r="M322" s="117"/>
      <c r="N322" s="118"/>
      <c r="O322" s="118"/>
    </row>
    <row r="323" spans="1:15" ht="12.75">
      <c r="A323" s="92"/>
      <c r="B323" s="256" t="s">
        <v>102</v>
      </c>
      <c r="C323" s="257"/>
      <c r="D323" s="177"/>
      <c r="E323" s="177"/>
      <c r="F323" s="117"/>
      <c r="G323" s="117"/>
      <c r="H323" s="117"/>
      <c r="I323" s="117"/>
      <c r="J323" s="117"/>
      <c r="K323" s="117"/>
      <c r="L323" s="117"/>
      <c r="M323" s="117"/>
      <c r="N323" s="118"/>
      <c r="O323" s="118"/>
    </row>
    <row r="324" spans="1:15" ht="12.75" customHeight="1">
      <c r="A324" s="92"/>
      <c r="B324" s="255" t="s">
        <v>242</v>
      </c>
      <c r="C324" s="250"/>
      <c r="D324"/>
      <c r="E324"/>
      <c r="F324" s="117"/>
      <c r="G324" s="117"/>
      <c r="H324" s="117"/>
      <c r="I324" s="117"/>
      <c r="J324" s="117"/>
      <c r="K324" s="117"/>
      <c r="L324" s="117"/>
      <c r="M324" s="117"/>
      <c r="N324" s="118"/>
      <c r="O324" s="118"/>
    </row>
    <row r="325" spans="1:15" ht="12.75" customHeight="1">
      <c r="A325" s="92"/>
      <c r="B325" s="95"/>
      <c r="C325" s="117"/>
      <c r="D325" s="118"/>
      <c r="E325" s="117"/>
      <c r="F325" s="117"/>
      <c r="G325" s="117"/>
      <c r="H325" s="117"/>
      <c r="I325" s="117"/>
      <c r="J325" s="117"/>
      <c r="K325" s="117"/>
      <c r="L325" s="117"/>
      <c r="M325" s="117"/>
      <c r="N325" s="118"/>
      <c r="O325" s="118"/>
    </row>
    <row r="326" spans="1:15" ht="12.75" customHeight="1">
      <c r="A326" s="139" t="s">
        <v>123</v>
      </c>
      <c r="B326" s="132" t="s">
        <v>124</v>
      </c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33"/>
      <c r="O326" s="133"/>
    </row>
    <row r="327" spans="1:15" ht="25.5">
      <c r="A327" s="125">
        <v>4</v>
      </c>
      <c r="B327" s="126" t="s">
        <v>45</v>
      </c>
      <c r="C327" s="146">
        <f>C328</f>
        <v>433682</v>
      </c>
      <c r="D327" s="146">
        <f>D328</f>
        <v>10000</v>
      </c>
      <c r="E327" s="146">
        <f>E328</f>
        <v>380000</v>
      </c>
      <c r="F327" s="146">
        <f>F328</f>
        <v>7682</v>
      </c>
      <c r="G327" s="146">
        <f>G328</f>
        <v>19000</v>
      </c>
      <c r="H327" s="146"/>
      <c r="I327" s="146">
        <f>I328</f>
        <v>10000</v>
      </c>
      <c r="J327" s="146"/>
      <c r="K327" s="146">
        <f>K328</f>
        <v>7000</v>
      </c>
      <c r="L327" s="147"/>
      <c r="M327" s="147"/>
      <c r="N327" s="146">
        <f aca="true" t="shared" si="22" ref="N327:N336">C327</f>
        <v>433682</v>
      </c>
      <c r="O327" s="146">
        <f>N327</f>
        <v>433682</v>
      </c>
    </row>
    <row r="328" spans="1:15" ht="25.5" customHeight="1">
      <c r="A328" s="129">
        <v>42</v>
      </c>
      <c r="B328" s="130" t="s">
        <v>116</v>
      </c>
      <c r="C328" s="148">
        <f>C329+C335</f>
        <v>433682</v>
      </c>
      <c r="D328" s="148">
        <f>D329+D335</f>
        <v>10000</v>
      </c>
      <c r="E328" s="148">
        <f>E329</f>
        <v>380000</v>
      </c>
      <c r="F328" s="148">
        <f>F329+F335</f>
        <v>7682</v>
      </c>
      <c r="G328" s="148">
        <f>G329+G335</f>
        <v>19000</v>
      </c>
      <c r="H328" s="148"/>
      <c r="I328" s="148">
        <f>I329+I335</f>
        <v>10000</v>
      </c>
      <c r="J328" s="148"/>
      <c r="K328" s="148">
        <f>K329+K335</f>
        <v>7000</v>
      </c>
      <c r="L328" s="148"/>
      <c r="M328" s="148"/>
      <c r="N328" s="131">
        <f t="shared" si="22"/>
        <v>433682</v>
      </c>
      <c r="O328" s="131">
        <f aca="true" t="shared" si="23" ref="O328:O344">N328</f>
        <v>433682</v>
      </c>
    </row>
    <row r="329" spans="1:15" ht="12.75">
      <c r="A329" s="152">
        <v>422</v>
      </c>
      <c r="B329" s="154" t="s">
        <v>44</v>
      </c>
      <c r="C329" s="153">
        <f>SUM(C330:C334)</f>
        <v>418682</v>
      </c>
      <c r="D329" s="153"/>
      <c r="E329" s="153">
        <f>E330+E331+E332+E333+E334</f>
        <v>380000</v>
      </c>
      <c r="F329" s="153">
        <f>SUM(F330:F334)</f>
        <v>7682</v>
      </c>
      <c r="G329" s="153">
        <f>G330+G331+G333+G334</f>
        <v>19000</v>
      </c>
      <c r="H329" s="153"/>
      <c r="I329" s="153">
        <f>I330+I331+I333+I334</f>
        <v>5000</v>
      </c>
      <c r="J329" s="153"/>
      <c r="K329" s="153">
        <f>SUM(K330:K334)</f>
        <v>7000</v>
      </c>
      <c r="L329" s="153"/>
      <c r="M329" s="153"/>
      <c r="N329" s="128">
        <f t="shared" si="22"/>
        <v>418682</v>
      </c>
      <c r="O329" s="128">
        <f t="shared" si="23"/>
        <v>418682</v>
      </c>
    </row>
    <row r="330" spans="1:15" ht="12.75" customHeight="1">
      <c r="A330" s="108">
        <v>4221</v>
      </c>
      <c r="B330" s="109" t="s">
        <v>117</v>
      </c>
      <c r="C330" s="165">
        <f>D330+E330+F330+G330+I330+J330+K330</f>
        <v>247000</v>
      </c>
      <c r="D330" s="165"/>
      <c r="E330" s="165">
        <v>230000</v>
      </c>
      <c r="F330" s="165">
        <v>5000</v>
      </c>
      <c r="G330" s="165"/>
      <c r="H330" s="165"/>
      <c r="I330" s="165">
        <v>5000</v>
      </c>
      <c r="J330" s="165"/>
      <c r="K330" s="165">
        <v>7000</v>
      </c>
      <c r="L330" s="165"/>
      <c r="M330" s="165"/>
      <c r="N330" s="163">
        <f t="shared" si="22"/>
        <v>247000</v>
      </c>
      <c r="O330" s="163">
        <f t="shared" si="23"/>
        <v>247000</v>
      </c>
    </row>
    <row r="331" spans="1:15" ht="12.75">
      <c r="A331" s="108">
        <v>4222</v>
      </c>
      <c r="B331" s="109" t="s">
        <v>121</v>
      </c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3">
        <f t="shared" si="22"/>
        <v>0</v>
      </c>
      <c r="O331" s="163">
        <f t="shared" si="23"/>
        <v>0</v>
      </c>
    </row>
    <row r="332" spans="1:15" ht="12.75">
      <c r="A332" s="108">
        <v>4225</v>
      </c>
      <c r="B332" s="109" t="s">
        <v>215</v>
      </c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3"/>
      <c r="O332" s="163"/>
    </row>
    <row r="333" spans="1:15" ht="12.75" customHeight="1">
      <c r="A333" s="108">
        <v>4226</v>
      </c>
      <c r="B333" s="109" t="s">
        <v>122</v>
      </c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3">
        <f t="shared" si="22"/>
        <v>0</v>
      </c>
      <c r="O333" s="163">
        <f t="shared" si="23"/>
        <v>0</v>
      </c>
    </row>
    <row r="334" spans="1:15" ht="12.75">
      <c r="A334" s="108">
        <v>4227</v>
      </c>
      <c r="B334" s="109" t="s">
        <v>118</v>
      </c>
      <c r="C334" s="165">
        <f>D334+E334+F334+G334+I334+J334+K334</f>
        <v>171682</v>
      </c>
      <c r="D334" s="165"/>
      <c r="E334" s="165">
        <v>150000</v>
      </c>
      <c r="F334" s="165">
        <v>2682</v>
      </c>
      <c r="G334" s="165">
        <v>19000</v>
      </c>
      <c r="H334" s="165"/>
      <c r="I334" s="165"/>
      <c r="J334" s="165"/>
      <c r="K334" s="165"/>
      <c r="L334" s="165"/>
      <c r="M334" s="165"/>
      <c r="N334" s="163">
        <f t="shared" si="22"/>
        <v>171682</v>
      </c>
      <c r="O334" s="163">
        <f t="shared" si="23"/>
        <v>171682</v>
      </c>
    </row>
    <row r="335" spans="1:15" ht="25.5" customHeight="1">
      <c r="A335" s="152">
        <v>424</v>
      </c>
      <c r="B335" s="110" t="s">
        <v>47</v>
      </c>
      <c r="C335" s="153">
        <f>D335+E335+F335+G335+I335+J335+K335</f>
        <v>15000</v>
      </c>
      <c r="D335" s="153">
        <f>D336</f>
        <v>10000</v>
      </c>
      <c r="E335" s="153"/>
      <c r="F335" s="153">
        <f>F336</f>
        <v>0</v>
      </c>
      <c r="G335" s="153">
        <f>G336</f>
        <v>0</v>
      </c>
      <c r="H335" s="153"/>
      <c r="I335" s="153">
        <f>I336</f>
        <v>5000</v>
      </c>
      <c r="J335" s="153"/>
      <c r="K335" s="153">
        <f>K336</f>
        <v>0</v>
      </c>
      <c r="L335" s="153"/>
      <c r="M335" s="153"/>
      <c r="N335" s="128">
        <f t="shared" si="22"/>
        <v>15000</v>
      </c>
      <c r="O335" s="128">
        <f t="shared" si="23"/>
        <v>15000</v>
      </c>
    </row>
    <row r="336" spans="1:15" ht="12.75" customHeight="1">
      <c r="A336" s="108">
        <v>4241</v>
      </c>
      <c r="B336" s="109" t="s">
        <v>73</v>
      </c>
      <c r="C336" s="112">
        <f>D336+E336+F336+G336+I336+J336+K336</f>
        <v>15000</v>
      </c>
      <c r="D336" s="112">
        <v>10000</v>
      </c>
      <c r="E336" s="112"/>
      <c r="F336" s="112"/>
      <c r="G336" s="112"/>
      <c r="H336" s="112"/>
      <c r="I336" s="112">
        <v>5000</v>
      </c>
      <c r="J336" s="112"/>
      <c r="K336" s="112"/>
      <c r="L336" s="112"/>
      <c r="M336" s="112"/>
      <c r="N336" s="111">
        <f t="shared" si="22"/>
        <v>15000</v>
      </c>
      <c r="O336" s="111">
        <f t="shared" si="23"/>
        <v>15000</v>
      </c>
    </row>
    <row r="337" spans="1:15" ht="12.75" customHeight="1">
      <c r="A337" s="92"/>
      <c r="B337" s="14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1:15" ht="12.75" customHeight="1">
      <c r="A338" s="92"/>
      <c r="B338" s="14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1:15" ht="12.75">
      <c r="A339" s="92"/>
      <c r="B339" s="14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1:15" ht="25.5" customHeight="1">
      <c r="A340" s="92"/>
      <c r="B340" s="14" t="s">
        <v>130</v>
      </c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1:15" ht="12.75">
      <c r="A341" s="139" t="s">
        <v>134</v>
      </c>
      <c r="B341" s="132" t="s">
        <v>135</v>
      </c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33"/>
      <c r="O341" s="133"/>
    </row>
    <row r="342" spans="1:15" ht="25.5" customHeight="1">
      <c r="A342" s="172">
        <v>45</v>
      </c>
      <c r="B342" s="173" t="s">
        <v>79</v>
      </c>
      <c r="C342" s="174">
        <f>E342</f>
        <v>20000</v>
      </c>
      <c r="D342" s="174"/>
      <c r="E342" s="174">
        <f>E343</f>
        <v>20000</v>
      </c>
      <c r="F342" s="174"/>
      <c r="G342" s="174"/>
      <c r="H342" s="174"/>
      <c r="I342" s="174"/>
      <c r="J342" s="174"/>
      <c r="K342" s="174"/>
      <c r="L342" s="174"/>
      <c r="M342" s="174"/>
      <c r="N342" s="196">
        <f>C342</f>
        <v>20000</v>
      </c>
      <c r="O342" s="196">
        <f t="shared" si="23"/>
        <v>20000</v>
      </c>
    </row>
    <row r="343" spans="1:15" ht="12.75">
      <c r="A343" s="152">
        <v>451</v>
      </c>
      <c r="B343" s="154" t="s">
        <v>80</v>
      </c>
      <c r="C343" s="153">
        <f>E343</f>
        <v>20000</v>
      </c>
      <c r="D343" s="153"/>
      <c r="E343" s="153">
        <f>E344</f>
        <v>20000</v>
      </c>
      <c r="F343" s="153"/>
      <c r="G343" s="153"/>
      <c r="H343" s="153"/>
      <c r="I343" s="153"/>
      <c r="J343" s="153"/>
      <c r="K343" s="153"/>
      <c r="L343" s="153"/>
      <c r="M343" s="153"/>
      <c r="N343" s="128">
        <f>C343</f>
        <v>20000</v>
      </c>
      <c r="O343" s="128">
        <f t="shared" si="23"/>
        <v>20000</v>
      </c>
    </row>
    <row r="344" spans="1:15" ht="12.75" customHeight="1">
      <c r="A344" s="108">
        <v>4511</v>
      </c>
      <c r="B344" s="151" t="s">
        <v>80</v>
      </c>
      <c r="C344" s="112">
        <f>E344</f>
        <v>20000</v>
      </c>
      <c r="D344" s="112"/>
      <c r="E344" s="112">
        <v>20000</v>
      </c>
      <c r="F344" s="112"/>
      <c r="G344" s="112"/>
      <c r="H344" s="112"/>
      <c r="I344" s="112"/>
      <c r="J344" s="112"/>
      <c r="K344" s="112"/>
      <c r="L344" s="112"/>
      <c r="M344" s="112"/>
      <c r="N344" s="111">
        <f>C344</f>
        <v>20000</v>
      </c>
      <c r="O344" s="111">
        <f t="shared" si="23"/>
        <v>20000</v>
      </c>
    </row>
    <row r="345" spans="1:15" ht="12.75">
      <c r="A345" s="152">
        <v>452</v>
      </c>
      <c r="B345" s="110" t="s">
        <v>81</v>
      </c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1:15" ht="12.75" customHeight="1">
      <c r="A346" s="108">
        <v>4521</v>
      </c>
      <c r="B346" s="109" t="s">
        <v>81</v>
      </c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1:15" ht="12.75">
      <c r="A347" s="92"/>
      <c r="B347" s="14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8"/>
      <c r="O347" s="118"/>
    </row>
    <row r="348" spans="1:15" ht="12.75" customHeight="1">
      <c r="A348" s="92"/>
      <c r="B348" s="14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8"/>
      <c r="O348" s="118"/>
    </row>
    <row r="349" spans="1:15" ht="12.75">
      <c r="A349" s="92"/>
      <c r="B349" s="14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8"/>
      <c r="O349" s="118"/>
    </row>
    <row r="350" spans="1:15" ht="12.75">
      <c r="A350" s="92"/>
      <c r="B350" s="14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8"/>
      <c r="O350" s="118"/>
    </row>
    <row r="351" spans="1:15" ht="12.75">
      <c r="A351" s="92"/>
      <c r="B351" s="14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8"/>
      <c r="O351" s="118"/>
    </row>
    <row r="352" spans="1:15" ht="12.75">
      <c r="A352" s="92"/>
      <c r="B352" s="14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8"/>
      <c r="O352" s="118"/>
    </row>
    <row r="353" spans="1:15" ht="12.75">
      <c r="A353" s="92"/>
      <c r="B353" s="14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8"/>
      <c r="O353" s="118"/>
    </row>
    <row r="354" spans="1:15" ht="12.75" customHeight="1">
      <c r="A354" s="92"/>
      <c r="B354" s="14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8"/>
      <c r="O354" s="118"/>
    </row>
    <row r="355" spans="1:16" ht="12.75" customHeight="1">
      <c r="A355" s="92"/>
      <c r="B355" s="256" t="s">
        <v>132</v>
      </c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/>
    </row>
    <row r="356" spans="1:19" ht="25.5" customHeight="1">
      <c r="A356" s="92"/>
      <c r="B356" s="270" t="s">
        <v>202</v>
      </c>
      <c r="C356" s="271"/>
      <c r="D356" s="271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S356" s="10" t="s">
        <v>243</v>
      </c>
    </row>
    <row r="357" spans="1:15" ht="25.5">
      <c r="A357" s="139" t="s">
        <v>203</v>
      </c>
      <c r="B357" s="132" t="s">
        <v>204</v>
      </c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33"/>
      <c r="O357" s="133"/>
    </row>
    <row r="358" spans="1:15" ht="12.75" customHeight="1">
      <c r="A358" s="172">
        <v>32</v>
      </c>
      <c r="B358" s="173" t="s">
        <v>37</v>
      </c>
      <c r="C358" s="174">
        <f>E358</f>
        <v>1350000</v>
      </c>
      <c r="D358" s="174"/>
      <c r="E358" s="174">
        <f>E359</f>
        <v>1350000</v>
      </c>
      <c r="F358" s="174"/>
      <c r="G358" s="174"/>
      <c r="H358" s="174"/>
      <c r="I358" s="174"/>
      <c r="J358" s="174"/>
      <c r="K358" s="174"/>
      <c r="L358" s="174"/>
      <c r="M358" s="174"/>
      <c r="N358" s="196">
        <f>C358</f>
        <v>1350000</v>
      </c>
      <c r="O358" s="196">
        <f>N358</f>
        <v>1350000</v>
      </c>
    </row>
    <row r="359" spans="1:15" ht="12.75">
      <c r="A359" s="152">
        <v>323</v>
      </c>
      <c r="B359" s="154" t="s">
        <v>40</v>
      </c>
      <c r="C359" s="153">
        <f>E359</f>
        <v>1350000</v>
      </c>
      <c r="D359" s="153"/>
      <c r="E359" s="153">
        <f>E360</f>
        <v>1350000</v>
      </c>
      <c r="F359" s="153"/>
      <c r="G359" s="153"/>
      <c r="H359" s="153"/>
      <c r="I359" s="153"/>
      <c r="J359" s="153"/>
      <c r="K359" s="153"/>
      <c r="L359" s="153"/>
      <c r="M359" s="153"/>
      <c r="N359" s="128">
        <f>C359</f>
        <v>1350000</v>
      </c>
      <c r="O359" s="128">
        <f>N359</f>
        <v>1350000</v>
      </c>
    </row>
    <row r="360" spans="1:15" ht="15" customHeight="1">
      <c r="A360" s="108">
        <v>3232</v>
      </c>
      <c r="B360" s="151" t="s">
        <v>133</v>
      </c>
      <c r="C360" s="112">
        <f>E360</f>
        <v>1350000</v>
      </c>
      <c r="D360" s="112"/>
      <c r="E360" s="112">
        <v>1350000</v>
      </c>
      <c r="F360" s="112"/>
      <c r="G360" s="112"/>
      <c r="H360" s="112"/>
      <c r="I360" s="112"/>
      <c r="J360" s="112"/>
      <c r="K360" s="112"/>
      <c r="L360" s="112"/>
      <c r="M360" s="112"/>
      <c r="N360" s="111">
        <f>C360</f>
        <v>1350000</v>
      </c>
      <c r="O360" s="111">
        <f>N360</f>
        <v>1350000</v>
      </c>
    </row>
    <row r="361" spans="1:15" ht="12.75">
      <c r="A361" s="108"/>
      <c r="B361" s="109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1:15" ht="12.75" customHeight="1">
      <c r="A362" s="92"/>
      <c r="B362" s="14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8"/>
      <c r="O362" s="118"/>
    </row>
    <row r="363" spans="1:15" ht="12.75">
      <c r="A363" s="92"/>
      <c r="B363" s="14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8"/>
      <c r="O363" s="118"/>
    </row>
    <row r="364" spans="1:15" ht="12.75" customHeight="1">
      <c r="A364" s="136"/>
      <c r="B364" s="142" t="s">
        <v>74</v>
      </c>
      <c r="C364" s="149">
        <f>C197+C222+C250+C270+C327+C342+C358+C292+C316+C304</f>
        <v>13631385.87</v>
      </c>
      <c r="D364" s="137">
        <f>D197+D327</f>
        <v>9627000</v>
      </c>
      <c r="E364" s="137">
        <f>E197+E327+E358+E292+E250+E222+E342+E316+E304</f>
        <v>2961885.87</v>
      </c>
      <c r="F364" s="137">
        <f>F197+F327+F270</f>
        <v>27600</v>
      </c>
      <c r="G364" s="137">
        <f>G197+G222+G250+G270+G327</f>
        <v>696100</v>
      </c>
      <c r="H364" s="137">
        <f>H197+H327+H222+H33+H250</f>
        <v>0</v>
      </c>
      <c r="I364" s="137">
        <f>I197+I327+I222+I270+I250</f>
        <v>260800</v>
      </c>
      <c r="J364" s="137">
        <f>J197+J327+J222+J33+J250</f>
        <v>3000</v>
      </c>
      <c r="K364" s="137">
        <f>K197+K327</f>
        <v>55000</v>
      </c>
      <c r="L364" s="137">
        <f>L197+L327</f>
        <v>0</v>
      </c>
      <c r="M364" s="137">
        <f>M197+M327</f>
        <v>0</v>
      </c>
      <c r="N364" s="137">
        <f>C364</f>
        <v>13631385.87</v>
      </c>
      <c r="O364" s="137">
        <f>N364</f>
        <v>13631385.87</v>
      </c>
    </row>
    <row r="365" spans="1:15" ht="12.75">
      <c r="A365" s="92"/>
      <c r="B365" s="14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8"/>
      <c r="O365" s="118"/>
    </row>
    <row r="366" spans="1:15" ht="12.75" customHeight="1">
      <c r="A366" s="92"/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</row>
    <row r="367" spans="1:15" ht="12.75" customHeight="1">
      <c r="A367" s="92"/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</row>
    <row r="368" spans="1:15" ht="12.75" customHeight="1">
      <c r="A368" s="92"/>
      <c r="B368" s="14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261" t="s">
        <v>192</v>
      </c>
      <c r="O368" s="261"/>
    </row>
    <row r="369" spans="1:15" ht="12.75">
      <c r="A369" s="92"/>
      <c r="B369" s="14" t="s">
        <v>246</v>
      </c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261" t="s">
        <v>247</v>
      </c>
      <c r="O369" s="261"/>
    </row>
    <row r="370" spans="1:15" ht="12.75" customHeight="1">
      <c r="A370" s="92"/>
      <c r="B370" s="14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8"/>
      <c r="O370" s="118"/>
    </row>
    <row r="371" spans="1:15" ht="12.75">
      <c r="A371" s="92"/>
      <c r="B371" s="14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261" t="s">
        <v>181</v>
      </c>
      <c r="O371" s="261"/>
    </row>
    <row r="372" spans="1:15" ht="12.75" customHeight="1">
      <c r="A372" s="92"/>
      <c r="B372" s="14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261" t="s">
        <v>173</v>
      </c>
      <c r="O372" s="261"/>
    </row>
    <row r="373" spans="1:15" ht="12.75">
      <c r="A373" s="93"/>
      <c r="B373" s="107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2.75" customHeight="1">
      <c r="A374" s="103"/>
      <c r="B374" s="11"/>
      <c r="C374"/>
      <c r="D374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2.75">
      <c r="A375" s="93"/>
      <c r="B375" s="95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1:15" ht="12.75" customHeight="1">
      <c r="A376" s="93"/>
      <c r="B376" s="95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1:15" ht="12.75">
      <c r="A377" s="92"/>
      <c r="B377" s="14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1:15" ht="12.75" customHeight="1">
      <c r="A378" s="92"/>
      <c r="B378" s="14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8"/>
      <c r="O378" s="118"/>
    </row>
    <row r="379" spans="1:15" ht="12.75">
      <c r="A379" s="92"/>
      <c r="B379" s="14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1:15" ht="12.75" customHeight="1">
      <c r="A380" s="92"/>
      <c r="B380" s="14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8"/>
      <c r="O380" s="118"/>
    </row>
    <row r="381" spans="1:15" ht="12.75" customHeight="1">
      <c r="A381" s="92"/>
      <c r="B381" s="14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1:15" ht="12.75" customHeight="1">
      <c r="A382" s="92"/>
      <c r="B382" s="14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8"/>
      <c r="O382" s="118"/>
    </row>
    <row r="383" spans="1:15" ht="12.75">
      <c r="A383" s="92"/>
      <c r="B383" s="14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8"/>
      <c r="O383" s="118"/>
    </row>
    <row r="384" spans="1:15" ht="12.75" customHeight="1">
      <c r="A384" s="93"/>
      <c r="B384" s="95"/>
      <c r="C384" s="118"/>
      <c r="D384" s="118"/>
      <c r="E384" s="117"/>
      <c r="F384" s="117"/>
      <c r="G384" s="117"/>
      <c r="H384" s="117"/>
      <c r="I384" s="117"/>
      <c r="J384" s="117"/>
      <c r="K384" s="117"/>
      <c r="L384" s="117"/>
      <c r="M384" s="117"/>
      <c r="N384" s="118"/>
      <c r="O384" s="118"/>
    </row>
    <row r="385" spans="1:15" ht="12.75">
      <c r="A385" s="92"/>
      <c r="B385" s="14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8"/>
      <c r="O385" s="118"/>
    </row>
    <row r="386" spans="1:15" ht="12.75" customHeight="1">
      <c r="A386" s="92"/>
      <c r="B386" s="14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8"/>
      <c r="O386" s="118"/>
    </row>
    <row r="387" spans="1:15" ht="12.75">
      <c r="A387" s="256"/>
      <c r="B387" s="256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1:16" ht="12.75" customHeight="1">
      <c r="A388" s="92"/>
      <c r="B388" s="14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8"/>
      <c r="O388" s="118"/>
      <c r="P388" s="11"/>
    </row>
    <row r="389" spans="1:15" s="11" customFormat="1" ht="12.75" customHeight="1">
      <c r="A389" s="92"/>
      <c r="B389" s="14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8"/>
      <c r="O389" s="118"/>
    </row>
    <row r="390" spans="1:15" s="11" customFormat="1" ht="12.75" customHeight="1">
      <c r="A390" s="92"/>
      <c r="B390" s="14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8"/>
      <c r="O390" s="118"/>
    </row>
    <row r="391" spans="1:16" s="11" customFormat="1" ht="12.75">
      <c r="A391" s="92"/>
      <c r="B391" s="14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8"/>
      <c r="O391" s="118"/>
      <c r="P391" s="10"/>
    </row>
    <row r="392" spans="1:15" ht="12.75" customHeight="1">
      <c r="A392" s="93"/>
      <c r="B392" s="107"/>
      <c r="C392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2.75">
      <c r="A393" s="103"/>
      <c r="B393" s="11"/>
      <c r="C393"/>
      <c r="D39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2.75" customHeight="1">
      <c r="A394" s="93"/>
      <c r="B394" s="95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1:16" ht="12.75">
      <c r="A395" s="93"/>
      <c r="B395" s="95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"/>
    </row>
    <row r="396" spans="1:15" s="11" customFormat="1" ht="12.75" customHeight="1">
      <c r="A396" s="92"/>
      <c r="B396" s="14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1:15" s="11" customFormat="1" ht="12.75">
      <c r="A397" s="92"/>
      <c r="B397" s="14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8"/>
      <c r="O397" s="118"/>
    </row>
    <row r="398" spans="1:16" s="11" customFormat="1" ht="12.75" customHeight="1">
      <c r="A398" s="92"/>
      <c r="B398" s="14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0"/>
    </row>
    <row r="399" spans="1:15" ht="12.75">
      <c r="A399" s="92"/>
      <c r="B399" s="14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8"/>
      <c r="O399" s="118"/>
    </row>
    <row r="400" spans="1:15" ht="12.75" customHeight="1">
      <c r="A400" s="92"/>
      <c r="B400" s="14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1:16" ht="12.75">
      <c r="A401" s="92"/>
      <c r="B401" s="14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8"/>
      <c r="O401" s="118"/>
      <c r="P401" s="11"/>
    </row>
    <row r="402" spans="1:16" s="11" customFormat="1" ht="12.75" customHeight="1">
      <c r="A402" s="92"/>
      <c r="B402" s="14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8"/>
      <c r="O402" s="118"/>
      <c r="P402" s="10"/>
    </row>
    <row r="403" spans="1:15" ht="12.75">
      <c r="A403" s="92"/>
      <c r="B403" s="14"/>
      <c r="C403" s="117"/>
      <c r="D403" s="118"/>
      <c r="E403" s="117"/>
      <c r="F403" s="117"/>
      <c r="G403" s="117"/>
      <c r="H403" s="117"/>
      <c r="I403" s="117"/>
      <c r="J403" s="117"/>
      <c r="K403" s="117"/>
      <c r="L403" s="117"/>
      <c r="M403" s="117"/>
      <c r="N403" s="118"/>
      <c r="O403" s="118"/>
    </row>
    <row r="404" spans="1:15" ht="12.75" customHeight="1">
      <c r="A404" s="92"/>
      <c r="B404" s="14"/>
      <c r="C404" s="117"/>
      <c r="D404" s="118"/>
      <c r="E404" s="117"/>
      <c r="F404" s="117"/>
      <c r="G404" s="117"/>
      <c r="H404" s="117"/>
      <c r="I404" s="117"/>
      <c r="J404" s="117"/>
      <c r="K404" s="117"/>
      <c r="L404" s="117"/>
      <c r="M404" s="117"/>
      <c r="N404" s="118"/>
      <c r="O404" s="118"/>
    </row>
    <row r="405" spans="1:15" ht="12.75">
      <c r="A405" s="92"/>
      <c r="B405" s="14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8"/>
      <c r="O405" s="118"/>
    </row>
    <row r="406" spans="1:16" ht="12.75" customHeight="1">
      <c r="A406" s="92"/>
      <c r="B406" s="14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8"/>
      <c r="O406" s="118"/>
      <c r="P406" s="11"/>
    </row>
    <row r="407" spans="1:16" s="11" customFormat="1" ht="12.75">
      <c r="A407" s="92"/>
      <c r="B407" s="14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8"/>
      <c r="O407" s="118"/>
      <c r="P407" s="10"/>
    </row>
    <row r="408" spans="1:15" ht="12.75" customHeight="1">
      <c r="A408" s="92"/>
      <c r="B408" s="14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8"/>
      <c r="O408" s="118"/>
    </row>
    <row r="409" spans="1:16" ht="12.75">
      <c r="A409" s="256"/>
      <c r="B409" s="256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"/>
    </row>
    <row r="410" spans="1:15" s="11" customFormat="1" ht="12.75" customHeight="1">
      <c r="A410" s="92"/>
      <c r="B410" s="14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8"/>
      <c r="O410" s="118"/>
    </row>
    <row r="411" spans="1:15" s="11" customFormat="1" ht="12.75">
      <c r="A411" s="93"/>
      <c r="B411" s="95"/>
      <c r="C411" s="166"/>
      <c r="D411" s="166"/>
      <c r="E411" s="118"/>
      <c r="F411" s="166"/>
      <c r="G411" s="166"/>
      <c r="H411" s="166"/>
      <c r="I411" s="166"/>
      <c r="J411" s="166"/>
      <c r="K411" s="118"/>
      <c r="L411" s="167"/>
      <c r="M411" s="167"/>
      <c r="N411" s="118"/>
      <c r="O411" s="118"/>
    </row>
    <row r="412" spans="1:16" s="11" customFormat="1" ht="12.75" customHeight="1">
      <c r="A412" s="103"/>
      <c r="B412" s="95"/>
      <c r="P412" s="10"/>
    </row>
    <row r="413" spans="1:15" ht="12.75">
      <c r="A413" s="93"/>
      <c r="B413" s="95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2.75" customHeight="1">
      <c r="A414" s="93"/>
      <c r="B414" s="95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6" ht="12.75">
      <c r="A415" s="92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1"/>
    </row>
    <row r="416" spans="1:16" s="11" customFormat="1" ht="12.75" customHeight="1">
      <c r="A416" s="92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5" ht="12.75">
      <c r="A417" s="92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 customHeight="1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103"/>
      <c r="B419" s="95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6" ht="12.75" customHeight="1">
      <c r="A420" s="93"/>
      <c r="B420" s="95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s="11" customFormat="1" ht="12.75">
      <c r="A421" s="93"/>
      <c r="B421" s="95"/>
      <c r="P421" s="10"/>
    </row>
    <row r="422" spans="1:15" ht="12.75" customHeight="1">
      <c r="A422" s="92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6" ht="12.75">
      <c r="A423" s="92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1:15" s="11" customFormat="1" ht="12.75" customHeight="1">
      <c r="A424" s="92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2" s="11" customFormat="1" ht="12.75">
      <c r="A425" s="93"/>
      <c r="B425" s="95"/>
    </row>
    <row r="426" spans="1:16" s="11" customFormat="1" ht="12.75" customHeight="1">
      <c r="A426" s="92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5" ht="12.75">
      <c r="A427" s="92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 customHeight="1">
      <c r="A428" s="92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6" ht="12.75">
      <c r="A429" s="92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1"/>
    </row>
    <row r="430" spans="1:16" s="11" customFormat="1" ht="12.75" customHeight="1">
      <c r="A430" s="93"/>
      <c r="B430" s="95"/>
      <c r="P430" s="10"/>
    </row>
    <row r="431" spans="1:15" ht="12.75">
      <c r="A431" s="92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 customHeight="1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>
      <c r="A433" s="103"/>
      <c r="B433" s="95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6" ht="12.75" customHeight="1">
      <c r="A434" s="93"/>
      <c r="B434" s="95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s="11" customFormat="1" ht="12.75">
      <c r="A435" s="93"/>
      <c r="B435" s="95"/>
      <c r="P435" s="10"/>
    </row>
    <row r="436" spans="1:15" ht="12.75" customHeight="1">
      <c r="A436" s="92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6" ht="12.75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1"/>
    </row>
    <row r="438" spans="1:15" s="11" customFormat="1" ht="12.75" customHeight="1">
      <c r="A438" s="92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2" s="11" customFormat="1" ht="12.75">
      <c r="A439" s="93"/>
      <c r="B439" s="95"/>
    </row>
    <row r="440" spans="1:16" s="11" customFormat="1" ht="12.75" customHeight="1">
      <c r="A440" s="92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5" ht="12.75">
      <c r="A441" s="92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 customHeight="1">
      <c r="A442" s="92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6" ht="12.75">
      <c r="A443" s="92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1"/>
    </row>
    <row r="444" spans="1:16" s="11" customFormat="1" ht="12.75" customHeight="1">
      <c r="A444" s="93"/>
      <c r="B444" s="95"/>
      <c r="P444" s="10"/>
    </row>
    <row r="445" spans="1:15" ht="12.75">
      <c r="A445" s="92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 customHeight="1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>
      <c r="A447" s="103"/>
      <c r="B447" s="95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6" ht="12.75" customHeight="1">
      <c r="A448" s="93"/>
      <c r="B448" s="95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 s="11" customFormat="1" ht="12.75">
      <c r="A449" s="93"/>
      <c r="B449" s="95"/>
      <c r="P449" s="10"/>
    </row>
    <row r="450" spans="1:16" ht="12.75" customHeight="1">
      <c r="A450" s="92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1"/>
    </row>
    <row r="451" spans="1:15" s="11" customFormat="1" ht="12.75">
      <c r="A451" s="92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6" s="11" customFormat="1" ht="12.75" customHeight="1">
      <c r="A452" s="92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5" ht="12.75">
      <c r="A453" s="93"/>
      <c r="B453" s="95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2.75" customHeight="1">
      <c r="A454" s="92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6" ht="12.75">
      <c r="A455" s="92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1"/>
    </row>
    <row r="456" spans="1:15" s="11" customFormat="1" ht="12.75" customHeight="1">
      <c r="A456" s="92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s="11" customFormat="1" ht="12.75">
      <c r="A457" s="92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6" s="11" customFormat="1" ht="12.75" customHeight="1">
      <c r="A458" s="93"/>
      <c r="B458" s="95"/>
      <c r="P458" s="10"/>
    </row>
    <row r="459" spans="1:15" ht="12.75">
      <c r="A459" s="92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 customHeight="1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6" ht="12.75">
      <c r="A461" s="103"/>
      <c r="B461" s="95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 s="11" customFormat="1" ht="12.75" customHeight="1">
      <c r="A462" s="93"/>
      <c r="B462" s="95"/>
      <c r="P462" s="10"/>
    </row>
    <row r="463" spans="1:15" ht="12.75">
      <c r="A463" s="93"/>
      <c r="B463" s="95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2.75" customHeight="1">
      <c r="A464" s="92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>
      <c r="A465" s="92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6" ht="12.75" customHeight="1">
      <c r="A466" s="92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1"/>
    </row>
    <row r="467" spans="1:16" s="11" customFormat="1" ht="12.75">
      <c r="A467" s="93"/>
      <c r="B467" s="95"/>
      <c r="P467" s="10"/>
    </row>
    <row r="468" spans="1:16" ht="12.75" customHeight="1">
      <c r="A468" s="92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1"/>
    </row>
    <row r="469" spans="1:16" s="11" customFormat="1" ht="12.75">
      <c r="A469" s="92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2.75" customHeight="1">
      <c r="A470" s="92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1"/>
    </row>
    <row r="471" spans="1:15" s="11" customFormat="1" ht="12.75">
      <c r="A471" s="92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6" s="11" customFormat="1" ht="12.75" customHeight="1">
      <c r="A472" s="93"/>
      <c r="B472" s="95"/>
      <c r="P472" s="10"/>
    </row>
    <row r="473" spans="1:15" ht="12.75" customHeight="1">
      <c r="A473" s="92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 customHeight="1">
      <c r="A474" s="93"/>
      <c r="B474" s="95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6" ht="12.75">
      <c r="A475" s="93"/>
      <c r="B475" s="95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5" s="11" customFormat="1" ht="12.75" customHeight="1">
      <c r="A476" s="92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s="11" customFormat="1" ht="12.75">
      <c r="A477" s="92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6" s="11" customFormat="1" ht="12.75" customHeight="1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5" ht="12.75">
      <c r="A479" s="103"/>
      <c r="B479" s="95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2.75" customHeight="1">
      <c r="A480" s="93"/>
      <c r="B480" s="95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6" ht="12.75">
      <c r="A481" s="93"/>
      <c r="B481" s="95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 s="11" customFormat="1" ht="12.75" customHeight="1">
      <c r="A482" s="92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5" ht="12.75">
      <c r="A483" s="92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 customHeight="1">
      <c r="A484" s="92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>
      <c r="A485" s="93"/>
      <c r="B485" s="95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6" ht="12.75" customHeight="1">
      <c r="A486" s="92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1"/>
    </row>
    <row r="487" spans="1:16" s="11" customFormat="1" ht="12.75">
      <c r="A487" s="92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2.75" customHeight="1">
      <c r="A488" s="92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1"/>
    </row>
    <row r="489" spans="1:15" s="11" customFormat="1" ht="12.75">
      <c r="A489" s="92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6" s="11" customFormat="1" ht="12.75" customHeight="1">
      <c r="A490" s="93"/>
      <c r="B490" s="95"/>
      <c r="P490" s="10"/>
    </row>
    <row r="491" spans="1:16" ht="12.75">
      <c r="A491" s="92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1"/>
    </row>
    <row r="492" spans="1:16" s="11" customFormat="1" ht="12.75" customHeight="1">
      <c r="A492" s="93"/>
      <c r="B492" s="95"/>
      <c r="P492" s="10"/>
    </row>
    <row r="493" spans="1:15" ht="12.75">
      <c r="A493" s="92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 customHeight="1">
      <c r="A494" s="93"/>
      <c r="B494" s="95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2.75">
      <c r="A495" s="93"/>
      <c r="B495" s="95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2.75" customHeight="1">
      <c r="A496" s="92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>
      <c r="A497" s="92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 customHeight="1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>
      <c r="A499" s="103"/>
      <c r="B499" s="95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2.75" customHeight="1">
      <c r="A500" s="93"/>
      <c r="B500" s="95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2.75">
      <c r="A501" s="93"/>
      <c r="B501" s="95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2.75" customHeight="1">
      <c r="A502" s="92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>
      <c r="A503" s="92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 customHeight="1">
      <c r="A504" s="92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>
      <c r="A505" s="93"/>
      <c r="B505" s="95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2.75" customHeight="1">
      <c r="A506" s="92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>
      <c r="A507" s="92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 customHeight="1">
      <c r="A508" s="92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>
      <c r="A509" s="92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 customHeight="1">
      <c r="A510" s="93"/>
      <c r="B510" s="95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2.75">
      <c r="A511" s="92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 customHeight="1">
      <c r="A512" s="93"/>
      <c r="B512" s="95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2.75">
      <c r="A513" s="93"/>
      <c r="B513" s="95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2.75" customHeight="1">
      <c r="A514" s="92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>
      <c r="A515" s="93"/>
      <c r="B515" s="95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2.75" customHeight="1">
      <c r="A516" s="92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>
      <c r="A517" s="92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 customHeight="1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 customHeight="1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 customHeight="1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 customHeight="1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 customHeight="1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 customHeight="1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 customHeight="1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 customHeight="1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 customHeight="1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 customHeight="1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 customHeight="1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 customHeight="1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 customHeight="1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 customHeight="1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 customHeight="1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 customHeight="1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 customHeight="1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 customHeight="1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 customHeight="1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 customHeight="1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 customHeight="1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 customHeight="1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 customHeight="1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 customHeight="1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 customHeight="1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 customHeight="1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 customHeight="1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 customHeight="1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 customHeight="1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 customHeight="1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 customHeight="1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 customHeight="1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 customHeight="1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 customHeight="1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 customHeight="1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 customHeight="1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 customHeight="1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 customHeight="1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 customHeight="1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 customHeight="1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 customHeight="1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 customHeight="1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 customHeight="1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 customHeight="1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 customHeight="1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 customHeight="1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 customHeight="1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 customHeight="1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 customHeight="1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 customHeight="1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 customHeight="1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 customHeight="1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 customHeight="1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 customHeight="1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 customHeight="1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 customHeight="1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 customHeight="1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 customHeight="1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 customHeight="1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 customHeight="1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 customHeight="1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 customHeight="1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 customHeight="1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 customHeight="1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 customHeight="1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 customHeight="1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 customHeight="1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 customHeight="1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 customHeight="1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 customHeight="1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 customHeight="1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 customHeight="1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 customHeight="1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 customHeight="1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 customHeight="1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 customHeight="1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 customHeight="1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 customHeight="1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 customHeight="1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 customHeight="1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 customHeight="1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 customHeight="1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 customHeight="1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 customHeight="1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 customHeight="1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 customHeight="1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 customHeight="1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 customHeight="1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 customHeight="1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 customHeight="1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 customHeight="1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 customHeight="1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 customHeight="1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 customHeight="1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 customHeight="1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 customHeight="1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 customHeight="1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 customHeight="1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 customHeight="1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 customHeight="1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 customHeight="1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 customHeight="1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 customHeight="1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 customHeight="1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 customHeight="1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 customHeight="1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 customHeight="1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>
      <c r="A733" s="93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 customHeight="1">
      <c r="A734" s="93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>
      <c r="A735" s="93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 customHeight="1">
      <c r="A736" s="93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>
      <c r="A737" s="93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 customHeight="1">
      <c r="A738" s="93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>
      <c r="A739" s="93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 customHeight="1">
      <c r="A740" s="93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>
      <c r="A741" s="93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 customHeight="1">
      <c r="A742" s="93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>
      <c r="A743" s="93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 customHeight="1">
      <c r="A744" s="93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>
      <c r="A745" s="93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 customHeight="1">
      <c r="A746" s="93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>
      <c r="A747" s="93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 customHeight="1">
      <c r="A748" s="93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>
      <c r="A749" s="93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 customHeight="1">
      <c r="A750" s="93"/>
      <c r="B750" s="1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>
      <c r="A751" s="93"/>
      <c r="B751" s="1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 customHeight="1">
      <c r="A752" s="93"/>
      <c r="B752" s="1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>
      <c r="A753" s="93"/>
      <c r="B753" s="14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 customHeight="1">
      <c r="A754" s="93"/>
      <c r="B754" s="14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>
      <c r="A755" s="93"/>
      <c r="B755" s="14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 customHeight="1">
      <c r="A756" s="93"/>
      <c r="B756" s="1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>
      <c r="A757" s="93"/>
      <c r="B757" s="14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 customHeight="1">
      <c r="A758" s="93"/>
      <c r="B758" s="14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>
      <c r="A759" s="93"/>
      <c r="B759" s="14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 customHeight="1">
      <c r="A760" s="93"/>
      <c r="B760" s="14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>
      <c r="A761" s="93"/>
      <c r="B761" s="14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 customHeight="1">
      <c r="A762" s="93"/>
      <c r="B762" s="14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>
      <c r="A763" s="93"/>
      <c r="B763" s="14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 customHeight="1">
      <c r="A764" s="93"/>
      <c r="B764" s="14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>
      <c r="A765" s="93"/>
      <c r="B765" s="14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 customHeight="1">
      <c r="A766" s="93"/>
      <c r="B766" s="14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>
      <c r="A767" s="93"/>
      <c r="B767" s="14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 customHeight="1">
      <c r="A768" s="93"/>
      <c r="B768" s="1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>
      <c r="A769" s="93"/>
      <c r="B769" s="14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 customHeight="1">
      <c r="A770" s="93"/>
      <c r="B770" s="14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>
      <c r="A771" s="93"/>
      <c r="B771" s="14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 customHeight="1">
      <c r="A772" s="93"/>
      <c r="B772" s="14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>
      <c r="A773" s="93"/>
      <c r="B773" s="14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 customHeight="1">
      <c r="A774" s="93"/>
      <c r="B774" s="14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>
      <c r="A775" s="93"/>
      <c r="B775" s="1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 customHeight="1">
      <c r="A776" s="93"/>
      <c r="B776" s="14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>
      <c r="A777" s="93"/>
      <c r="B777" s="14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 customHeight="1">
      <c r="A778" s="93"/>
      <c r="B778" s="1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>
      <c r="A779" s="93"/>
      <c r="B779" s="14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 customHeight="1">
      <c r="A780" s="93"/>
      <c r="B780" s="14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>
      <c r="A781" s="93"/>
      <c r="B781" s="14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 customHeight="1">
      <c r="A782" s="93"/>
      <c r="B782" s="14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>
      <c r="A783" s="93"/>
      <c r="B783" s="14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 customHeight="1">
      <c r="A784" s="93"/>
      <c r="B784" s="1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>
      <c r="A785" s="93"/>
      <c r="B785" s="14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 customHeight="1">
      <c r="A786" s="93"/>
      <c r="B786" s="14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>
      <c r="A787" s="93"/>
      <c r="B787" s="14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 customHeight="1">
      <c r="A788" s="93"/>
      <c r="B788" s="14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>
      <c r="A789" s="93"/>
      <c r="B789" s="14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 customHeight="1">
      <c r="A790" s="93"/>
      <c r="B790" s="14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>
      <c r="A791" s="93"/>
      <c r="B791" s="14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 customHeight="1">
      <c r="A792" s="93"/>
      <c r="B792" s="14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>
      <c r="A793" s="93"/>
      <c r="B793" s="14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 customHeight="1">
      <c r="A794" s="93"/>
      <c r="B794" s="1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>
      <c r="A795" s="93"/>
      <c r="B795" s="14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 customHeight="1">
      <c r="A796" s="93"/>
      <c r="B796" s="14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>
      <c r="A797" s="93"/>
      <c r="B797" s="1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 customHeight="1">
      <c r="A798" s="93"/>
      <c r="B798" s="14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>
      <c r="A799" s="93"/>
      <c r="B799" s="14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 customHeight="1">
      <c r="A800" s="93"/>
      <c r="B800" s="1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>
      <c r="A801" s="93"/>
      <c r="B801" s="14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 customHeight="1">
      <c r="A802" s="93"/>
      <c r="B802" s="14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>
      <c r="A803" s="93"/>
      <c r="B803" s="14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 customHeight="1">
      <c r="A804" s="93"/>
      <c r="B804" s="14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</sheetData>
  <sheetProtection/>
  <mergeCells count="53">
    <mergeCell ref="M2:M3"/>
    <mergeCell ref="N2:N3"/>
    <mergeCell ref="O2:O3"/>
    <mergeCell ref="K2:K3"/>
    <mergeCell ref="C2:C3"/>
    <mergeCell ref="D2:D3"/>
    <mergeCell ref="I2:J2"/>
    <mergeCell ref="L2:L3"/>
    <mergeCell ref="A292:B292"/>
    <mergeCell ref="B356:D356"/>
    <mergeCell ref="N371:O371"/>
    <mergeCell ref="B275:O275"/>
    <mergeCell ref="A304:B304"/>
    <mergeCell ref="A409:B409"/>
    <mergeCell ref="A387:B387"/>
    <mergeCell ref="N372:O372"/>
    <mergeCell ref="N369:O369"/>
    <mergeCell ref="N368:O368"/>
    <mergeCell ref="A270:B270"/>
    <mergeCell ref="B323:C323"/>
    <mergeCell ref="B324:C324"/>
    <mergeCell ref="B274:C274"/>
    <mergeCell ref="B228:C228"/>
    <mergeCell ref="A250:B250"/>
    <mergeCell ref="B255:C255"/>
    <mergeCell ref="B256:O256"/>
    <mergeCell ref="B296:N296"/>
    <mergeCell ref="B297:D297"/>
    <mergeCell ref="A222:B222"/>
    <mergeCell ref="B105:E105"/>
    <mergeCell ref="B175:E175"/>
    <mergeCell ref="B227:C227"/>
    <mergeCell ref="B202:C202"/>
    <mergeCell ref="B149:C149"/>
    <mergeCell ref="B150:C150"/>
    <mergeCell ref="A168:B168"/>
    <mergeCell ref="B203:F203"/>
    <mergeCell ref="A1:O1"/>
    <mergeCell ref="B10:G10"/>
    <mergeCell ref="B51:O51"/>
    <mergeCell ref="A197:B197"/>
    <mergeCell ref="B30:G30"/>
    <mergeCell ref="E2:E3"/>
    <mergeCell ref="F2:F3"/>
    <mergeCell ref="G2:G3"/>
    <mergeCell ref="A2:A3"/>
    <mergeCell ref="B2:B3"/>
    <mergeCell ref="B367:O367"/>
    <mergeCell ref="B308:N308"/>
    <mergeCell ref="B309:D309"/>
    <mergeCell ref="A316:B316"/>
    <mergeCell ref="B355:O355"/>
    <mergeCell ref="B366:O36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ignoredErrors>
    <ignoredError sqref="N19 N16 C19 C17 C263 C266 N261 N263 N288 N36:N37 N39 C37 N241 C241 N238 N194 E3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24" t="s">
        <v>13</v>
      </c>
      <c r="B1" s="224"/>
      <c r="C1" s="224"/>
      <c r="D1" s="224"/>
      <c r="E1" s="224"/>
      <c r="F1" s="224"/>
      <c r="G1" s="224"/>
      <c r="H1" s="224"/>
      <c r="I1" s="224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41">
        <v>2015</v>
      </c>
      <c r="C3" s="242"/>
      <c r="D3" s="243"/>
      <c r="E3" s="243"/>
      <c r="F3" s="243"/>
      <c r="G3" s="243"/>
      <c r="H3" s="243"/>
      <c r="I3" s="244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38">
        <f>B13+D13+E13+F13+G13+H13+I13+C13</f>
        <v>10789589</v>
      </c>
      <c r="C14" s="239"/>
      <c r="D14" s="239"/>
      <c r="E14" s="239"/>
      <c r="F14" s="239"/>
      <c r="G14" s="239"/>
      <c r="H14" s="239"/>
      <c r="I14" s="240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41">
        <v>2016</v>
      </c>
      <c r="C16" s="242"/>
      <c r="D16" s="243"/>
      <c r="E16" s="243"/>
      <c r="F16" s="243"/>
      <c r="G16" s="243"/>
      <c r="H16" s="243"/>
      <c r="I16" s="244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38">
        <f>B26+D26+E26+F26+G26+H26+I26+C26</f>
        <v>10789589</v>
      </c>
      <c r="C27" s="239"/>
      <c r="D27" s="239"/>
      <c r="E27" s="239"/>
      <c r="F27" s="239"/>
      <c r="G27" s="239"/>
      <c r="H27" s="239"/>
      <c r="I27" s="240"/>
    </row>
    <row r="28" spans="5:6" ht="13.5" thickBot="1">
      <c r="E28" s="38"/>
      <c r="F28" s="39"/>
    </row>
    <row r="29" spans="1:9" ht="26.25" thickBot="1">
      <c r="A29" s="99" t="s">
        <v>15</v>
      </c>
      <c r="B29" s="241">
        <v>2017</v>
      </c>
      <c r="C29" s="242"/>
      <c r="D29" s="243"/>
      <c r="E29" s="243"/>
      <c r="F29" s="243"/>
      <c r="G29" s="243"/>
      <c r="H29" s="243"/>
      <c r="I29" s="244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38">
        <f>B39+D39+E39+F39+G39+H39+I39+C39</f>
        <v>10789589</v>
      </c>
      <c r="C40" s="239"/>
      <c r="D40" s="239"/>
      <c r="E40" s="239"/>
      <c r="F40" s="239"/>
      <c r="G40" s="239"/>
      <c r="H40" s="239"/>
      <c r="I40" s="247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45"/>
      <c r="B152" s="246"/>
      <c r="C152" s="246"/>
      <c r="D152" s="246"/>
      <c r="E152" s="246"/>
      <c r="F152" s="246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48" t="s">
        <v>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49" t="s">
        <v>103</v>
      </c>
      <c r="C4" s="250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55" t="s">
        <v>88</v>
      </c>
      <c r="C9" s="250"/>
      <c r="D9" s="250"/>
      <c r="E9" s="250"/>
      <c r="F9" s="250"/>
      <c r="G9" s="250"/>
      <c r="H9" s="250"/>
      <c r="I9" s="250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51" t="s">
        <v>113</v>
      </c>
      <c r="C11" s="252"/>
      <c r="D11" s="252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56" t="s">
        <v>125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51" t="s">
        <v>95</v>
      </c>
      <c r="C85" s="252"/>
      <c r="D85" s="252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53" t="s">
        <v>85</v>
      </c>
      <c r="B100" s="254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55" t="s">
        <v>96</v>
      </c>
      <c r="C103" s="250"/>
      <c r="D103" s="250"/>
      <c r="E103" s="250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55" t="s">
        <v>97</v>
      </c>
      <c r="C104" s="250"/>
      <c r="D104" s="250"/>
      <c r="E104" s="250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51" t="s">
        <v>114</v>
      </c>
      <c r="C106" s="252"/>
      <c r="D106" s="252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53" t="s">
        <v>85</v>
      </c>
      <c r="B121" s="254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56" t="s">
        <v>126</v>
      </c>
      <c r="C124" s="257"/>
      <c r="D124" s="257"/>
      <c r="E124" s="257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55" t="s">
        <v>127</v>
      </c>
      <c r="C125" s="250"/>
      <c r="D125" s="250"/>
      <c r="E125" s="250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56" t="s">
        <v>102</v>
      </c>
      <c r="C141" s="257"/>
      <c r="D141" s="257"/>
      <c r="E141" s="257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55" t="s">
        <v>131</v>
      </c>
      <c r="C142" s="250"/>
      <c r="D142" s="250"/>
      <c r="E142" s="250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56" t="s">
        <v>132</v>
      </c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55" t="s">
        <v>136</v>
      </c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</row>
    <row r="180" spans="1:13" ht="12.75">
      <c r="A180" s="92"/>
      <c r="B180" s="255" t="s">
        <v>115</v>
      </c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60" t="s">
        <v>138</v>
      </c>
      <c r="M181" s="250"/>
      <c r="N181" s="250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61" t="s">
        <v>139</v>
      </c>
      <c r="M182" s="262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58"/>
      <c r="C187" s="250"/>
      <c r="D187" s="25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56"/>
      <c r="B200" s="250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59"/>
      <c r="C205" s="250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58"/>
      <c r="C206" s="250"/>
      <c r="D206" s="250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56"/>
      <c r="B222" s="250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B179:M179"/>
    <mergeCell ref="B180:M180"/>
    <mergeCell ref="B142:E142"/>
    <mergeCell ref="B85:D85"/>
    <mergeCell ref="B103:E103"/>
    <mergeCell ref="B104:E104"/>
    <mergeCell ref="A121:B121"/>
    <mergeCell ref="B141:E141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A1:M1"/>
    <mergeCell ref="B4:C4"/>
    <mergeCell ref="B11:D11"/>
    <mergeCell ref="A100:B100"/>
    <mergeCell ref="B9:I9"/>
    <mergeCell ref="B106:D106"/>
    <mergeCell ref="B26:M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48" t="s">
        <v>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49" t="s">
        <v>103</v>
      </c>
      <c r="C4" s="250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55" t="s">
        <v>88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51" t="s">
        <v>113</v>
      </c>
      <c r="C11" s="252"/>
      <c r="D11" s="252"/>
      <c r="E11" s="252"/>
      <c r="F11" s="252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56" t="s">
        <v>125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51" t="s">
        <v>95</v>
      </c>
      <c r="C88" s="252"/>
      <c r="D88" s="252"/>
      <c r="E88" s="252"/>
      <c r="F88" s="252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53" t="s">
        <v>85</v>
      </c>
      <c r="B105" s="254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55" t="s">
        <v>96</v>
      </c>
      <c r="C108" s="250"/>
      <c r="D108" s="250"/>
      <c r="E108" s="250"/>
      <c r="F108" s="250"/>
      <c r="G108" s="250"/>
      <c r="H108" s="250"/>
      <c r="I108" s="250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55" t="s">
        <v>97</v>
      </c>
      <c r="C109" s="250"/>
      <c r="D109" s="250"/>
      <c r="E109" s="250"/>
      <c r="F109" s="250"/>
      <c r="G109" s="250"/>
      <c r="H109" s="250"/>
      <c r="I109" s="250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51" t="s">
        <v>114</v>
      </c>
      <c r="C111" s="252"/>
      <c r="D111" s="252"/>
      <c r="E111" s="252"/>
      <c r="F111" s="252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53" t="s">
        <v>85</v>
      </c>
      <c r="B126" s="254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55" t="s">
        <v>96</v>
      </c>
      <c r="C131" s="250"/>
      <c r="D131" s="250"/>
      <c r="E131" s="250"/>
      <c r="F131" s="250"/>
      <c r="G131" s="250"/>
      <c r="H131" s="250"/>
      <c r="I131" s="250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55" t="s">
        <v>158</v>
      </c>
      <c r="C132" s="250"/>
      <c r="D132" s="250"/>
      <c r="E132" s="250"/>
      <c r="F132" s="250"/>
      <c r="G132" s="250"/>
      <c r="H132" s="250"/>
      <c r="I132" s="250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51" t="s">
        <v>160</v>
      </c>
      <c r="C134" s="252"/>
      <c r="D134" s="252"/>
      <c r="E134" s="252"/>
      <c r="F134" s="252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53" t="s">
        <v>85</v>
      </c>
      <c r="B153" s="254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55" t="s">
        <v>96</v>
      </c>
      <c r="C158" s="250"/>
      <c r="D158" s="250"/>
      <c r="E158" s="250"/>
      <c r="F158" s="250"/>
      <c r="G158" s="250"/>
      <c r="H158" s="250"/>
      <c r="I158" s="250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55" t="s">
        <v>162</v>
      </c>
      <c r="C159" s="250"/>
      <c r="D159" s="250"/>
      <c r="E159" s="250"/>
      <c r="F159" s="250"/>
      <c r="G159" s="250"/>
      <c r="H159" s="250"/>
      <c r="I159" s="250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51" t="s">
        <v>168</v>
      </c>
      <c r="C161" s="252"/>
      <c r="D161" s="252"/>
      <c r="E161" s="252"/>
      <c r="F161" s="252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53" t="s">
        <v>85</v>
      </c>
      <c r="B173" s="254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56" t="s">
        <v>126</v>
      </c>
      <c r="C178" s="256"/>
      <c r="D178" s="256"/>
      <c r="E178" s="256"/>
      <c r="F178" s="256"/>
      <c r="G178" s="256"/>
      <c r="H178" s="256"/>
      <c r="I178" s="256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55" t="s">
        <v>127</v>
      </c>
      <c r="C179" s="255"/>
      <c r="D179" s="255"/>
      <c r="E179" s="255"/>
      <c r="F179" s="255"/>
      <c r="G179" s="255"/>
      <c r="H179" s="255"/>
      <c r="I179" s="255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56" t="s">
        <v>102</v>
      </c>
      <c r="C195" s="257"/>
      <c r="D195" s="257"/>
      <c r="E195" s="257"/>
      <c r="F195" s="257"/>
      <c r="G195" s="257"/>
      <c r="H195" s="257"/>
      <c r="I195" s="257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55" t="s">
        <v>131</v>
      </c>
      <c r="C196" s="250"/>
      <c r="D196" s="250"/>
      <c r="E196" s="250"/>
      <c r="F196" s="250"/>
      <c r="G196" s="250"/>
      <c r="H196" s="250"/>
      <c r="I196" s="250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56" t="s">
        <v>132</v>
      </c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55" t="s">
        <v>136</v>
      </c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</row>
    <row r="234" spans="1:27" ht="12.75">
      <c r="A234" s="92"/>
      <c r="B234" s="255" t="s">
        <v>115</v>
      </c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61" t="s">
        <v>139</v>
      </c>
      <c r="AA236" s="262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58"/>
      <c r="C241" s="250"/>
      <c r="D241" s="250"/>
      <c r="E241" s="250"/>
      <c r="F241" s="250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56"/>
      <c r="B254" s="250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59"/>
      <c r="C259" s="250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58"/>
      <c r="C260" s="250"/>
      <c r="D260" s="250"/>
      <c r="E260" s="250"/>
      <c r="F260" s="250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56"/>
      <c r="B276" s="250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  <mergeCell ref="B179:I179"/>
    <mergeCell ref="B195:I195"/>
    <mergeCell ref="B196:I196"/>
    <mergeCell ref="B221:AA221"/>
    <mergeCell ref="B233:AA233"/>
    <mergeCell ref="B234:AA234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A1:AA1"/>
    <mergeCell ref="B4:C4"/>
    <mergeCell ref="B9:U9"/>
    <mergeCell ref="B11:F11"/>
    <mergeCell ref="B26:AA26"/>
    <mergeCell ref="B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48" t="s">
        <v>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55" t="s">
        <v>88</v>
      </c>
      <c r="C9" s="250"/>
      <c r="D9" s="250"/>
      <c r="E9" s="250"/>
      <c r="F9" s="250"/>
      <c r="G9" s="250"/>
      <c r="H9" s="250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51" t="s">
        <v>113</v>
      </c>
      <c r="C11" s="252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56" t="s">
        <v>125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51" t="s">
        <v>95</v>
      </c>
      <c r="C88" s="252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53" t="s">
        <v>85</v>
      </c>
      <c r="B105" s="254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55" t="s">
        <v>96</v>
      </c>
      <c r="C108" s="250"/>
      <c r="D108" s="250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55" t="s">
        <v>97</v>
      </c>
      <c r="C109" s="250"/>
      <c r="D109" s="250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51" t="s">
        <v>114</v>
      </c>
      <c r="C111" s="252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53" t="s">
        <v>85</v>
      </c>
      <c r="B126" s="254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55" t="s">
        <v>96</v>
      </c>
      <c r="C135" s="250"/>
      <c r="D135" s="250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55" t="s">
        <v>158</v>
      </c>
      <c r="C136" s="250"/>
      <c r="D136" s="250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51" t="s">
        <v>160</v>
      </c>
      <c r="C138" s="252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53" t="s">
        <v>85</v>
      </c>
      <c r="B157" s="254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55" t="s">
        <v>96</v>
      </c>
      <c r="C162" s="250"/>
      <c r="D162" s="250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55" t="s">
        <v>162</v>
      </c>
      <c r="C163" s="250"/>
      <c r="D163" s="250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51" t="s">
        <v>168</v>
      </c>
      <c r="C165" s="252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53" t="s">
        <v>85</v>
      </c>
      <c r="B177" s="254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56" t="s">
        <v>126</v>
      </c>
      <c r="C184" s="256"/>
      <c r="D184" s="256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55" t="s">
        <v>127</v>
      </c>
      <c r="C185" s="255"/>
      <c r="D185" s="255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56" t="s">
        <v>102</v>
      </c>
      <c r="C201" s="257"/>
      <c r="D201" s="257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55" t="s">
        <v>131</v>
      </c>
      <c r="C202" s="250"/>
      <c r="D202" s="250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56" t="s">
        <v>132</v>
      </c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55" t="s">
        <v>136</v>
      </c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</row>
    <row r="241" spans="1:13" ht="12.75">
      <c r="A241" s="92"/>
      <c r="B241" s="255" t="s">
        <v>115</v>
      </c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60" t="s">
        <v>174</v>
      </c>
      <c r="M242" s="250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61" t="s">
        <v>173</v>
      </c>
      <c r="M243" s="262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58"/>
      <c r="C248" s="250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56"/>
      <c r="B261" s="250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58"/>
      <c r="C267" s="250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56"/>
      <c r="B283" s="250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283:B283"/>
    <mergeCell ref="L242:M242"/>
    <mergeCell ref="B240:M240"/>
    <mergeCell ref="B241:M241"/>
    <mergeCell ref="L243:M243"/>
    <mergeCell ref="B248:C248"/>
    <mergeCell ref="A261:B261"/>
    <mergeCell ref="B184:D184"/>
    <mergeCell ref="B185:D185"/>
    <mergeCell ref="B201:D201"/>
    <mergeCell ref="B202:D202"/>
    <mergeCell ref="B228:M228"/>
    <mergeCell ref="B267:C267"/>
    <mergeCell ref="B138:C138"/>
    <mergeCell ref="A157:B157"/>
    <mergeCell ref="B162:D162"/>
    <mergeCell ref="B163:D163"/>
    <mergeCell ref="B165:C165"/>
    <mergeCell ref="A177:B177"/>
    <mergeCell ref="B108:D108"/>
    <mergeCell ref="B109:D109"/>
    <mergeCell ref="B111:C111"/>
    <mergeCell ref="A126:B126"/>
    <mergeCell ref="B135:D135"/>
    <mergeCell ref="B136:D136"/>
    <mergeCell ref="A1:M1"/>
    <mergeCell ref="B9:H9"/>
    <mergeCell ref="B11:C11"/>
    <mergeCell ref="B26:M26"/>
    <mergeCell ref="B88:C88"/>
    <mergeCell ref="A105:B10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24" t="s">
        <v>140</v>
      </c>
      <c r="B1" s="224"/>
      <c r="C1" s="224"/>
      <c r="D1" s="224"/>
      <c r="E1" s="224"/>
      <c r="F1" s="224"/>
      <c r="G1" s="224"/>
      <c r="H1" s="224"/>
    </row>
    <row r="2" spans="1:8" s="72" customFormat="1" ht="26.25" customHeight="1">
      <c r="A2" s="224" t="s">
        <v>48</v>
      </c>
      <c r="B2" s="224"/>
      <c r="C2" s="224"/>
      <c r="D2" s="224"/>
      <c r="E2" s="224"/>
      <c r="F2" s="224"/>
      <c r="G2" s="235"/>
      <c r="H2" s="235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63"/>
      <c r="B4" s="264"/>
      <c r="C4" s="264"/>
      <c r="D4" s="264"/>
      <c r="E4" s="265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29" t="s">
        <v>49</v>
      </c>
      <c r="B5" s="228"/>
      <c r="C5" s="228"/>
      <c r="D5" s="228"/>
      <c r="E5" s="234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29" t="s">
        <v>3</v>
      </c>
      <c r="B6" s="228"/>
      <c r="C6" s="228"/>
      <c r="D6" s="228"/>
      <c r="E6" s="234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36" t="s">
        <v>4</v>
      </c>
      <c r="B7" s="234"/>
      <c r="C7" s="234"/>
      <c r="D7" s="234"/>
      <c r="E7" s="234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27" t="s">
        <v>5</v>
      </c>
      <c r="B9" s="228"/>
      <c r="C9" s="228"/>
      <c r="D9" s="228"/>
      <c r="E9" s="237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36" t="s">
        <v>6</v>
      </c>
      <c r="B10" s="234"/>
      <c r="C10" s="234"/>
      <c r="D10" s="234"/>
      <c r="E10" s="234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27" t="s">
        <v>7</v>
      </c>
      <c r="B11" s="228"/>
      <c r="C11" s="228"/>
      <c r="D11" s="228"/>
      <c r="E11" s="228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24"/>
      <c r="B12" s="225"/>
      <c r="C12" s="225"/>
      <c r="D12" s="225"/>
      <c r="E12" s="225"/>
      <c r="F12" s="226"/>
      <c r="G12" s="226"/>
      <c r="H12" s="226"/>
    </row>
    <row r="13" spans="1:8" ht="27.75" customHeight="1">
      <c r="A13" s="263"/>
      <c r="B13" s="264"/>
      <c r="C13" s="264"/>
      <c r="D13" s="264"/>
      <c r="E13" s="265"/>
      <c r="F13" s="79" t="s">
        <v>110</v>
      </c>
      <c r="G13" s="79" t="s">
        <v>111</v>
      </c>
      <c r="H13" s="80" t="s">
        <v>112</v>
      </c>
    </row>
    <row r="14" spans="1:8" ht="22.5" customHeight="1">
      <c r="A14" s="230" t="s">
        <v>8</v>
      </c>
      <c r="B14" s="231"/>
      <c r="C14" s="231"/>
      <c r="D14" s="231"/>
      <c r="E14" s="232"/>
      <c r="F14" s="86">
        <v>0</v>
      </c>
      <c r="G14" s="86">
        <v>0</v>
      </c>
      <c r="H14" s="84">
        <v>0</v>
      </c>
    </row>
    <row r="15" spans="1:8" s="67" customFormat="1" ht="25.5" customHeight="1">
      <c r="A15" s="233"/>
      <c r="B15" s="225"/>
      <c r="C15" s="225"/>
      <c r="D15" s="225"/>
      <c r="E15" s="225"/>
      <c r="F15" s="226"/>
      <c r="G15" s="226"/>
      <c r="H15" s="226"/>
    </row>
    <row r="16" spans="1:8" s="67" customFormat="1" ht="27.75" customHeight="1">
      <c r="A16" s="263"/>
      <c r="B16" s="264"/>
      <c r="C16" s="264"/>
      <c r="D16" s="264"/>
      <c r="E16" s="265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29" t="s">
        <v>9</v>
      </c>
      <c r="B17" s="228"/>
      <c r="C17" s="228"/>
      <c r="D17" s="228"/>
      <c r="E17" s="228"/>
      <c r="F17" s="83"/>
      <c r="G17" s="83"/>
      <c r="H17" s="83"/>
    </row>
    <row r="18" spans="1:8" s="67" customFormat="1" ht="22.5" customHeight="1">
      <c r="A18" s="229" t="s">
        <v>10</v>
      </c>
      <c r="B18" s="228"/>
      <c r="C18" s="228"/>
      <c r="D18" s="228"/>
      <c r="E18" s="228"/>
      <c r="F18" s="83"/>
      <c r="G18" s="83"/>
      <c r="H18" s="83"/>
    </row>
    <row r="19" spans="1:8" s="67" customFormat="1" ht="22.5" customHeight="1">
      <c r="A19" s="227" t="s">
        <v>11</v>
      </c>
      <c r="B19" s="228"/>
      <c r="C19" s="228"/>
      <c r="D19" s="228"/>
      <c r="E19" s="228"/>
      <c r="F19" s="83"/>
      <c r="G19" s="83"/>
      <c r="H19" s="83"/>
    </row>
    <row r="20" spans="1:8" s="67" customFormat="1" ht="19.5" customHeight="1">
      <c r="A20" s="227" t="s">
        <v>12</v>
      </c>
      <c r="B20" s="228"/>
      <c r="C20" s="228"/>
      <c r="D20" s="228"/>
      <c r="E20" s="228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  <mergeCell ref="A12:H12"/>
    <mergeCell ref="A14:E14"/>
    <mergeCell ref="A15:H15"/>
    <mergeCell ref="A1:H1"/>
    <mergeCell ref="A2:H2"/>
    <mergeCell ref="A5:E5"/>
    <mergeCell ref="A6:E6"/>
    <mergeCell ref="A7:E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6.25" customHeight="1">
      <c r="A1" s="224" t="s">
        <v>210</v>
      </c>
      <c r="B1" s="224"/>
      <c r="C1" s="224"/>
      <c r="D1" s="224"/>
      <c r="E1" s="224"/>
      <c r="F1" s="224"/>
      <c r="G1" s="224"/>
      <c r="H1" s="224"/>
    </row>
    <row r="2" spans="1:8" s="72" customFormat="1" ht="19.5" customHeight="1">
      <c r="A2" s="224" t="s">
        <v>48</v>
      </c>
      <c r="B2" s="224"/>
      <c r="C2" s="224"/>
      <c r="D2" s="224"/>
      <c r="E2" s="224"/>
      <c r="F2" s="224"/>
      <c r="G2" s="235"/>
      <c r="H2" s="235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63"/>
      <c r="B4" s="264"/>
      <c r="C4" s="264"/>
      <c r="D4" s="264"/>
      <c r="E4" s="265"/>
      <c r="F4" s="79" t="s">
        <v>211</v>
      </c>
      <c r="G4" s="79" t="s">
        <v>212</v>
      </c>
      <c r="H4" s="80" t="s">
        <v>213</v>
      </c>
      <c r="I4" s="81"/>
    </row>
    <row r="5" spans="1:9" ht="25.5" customHeight="1">
      <c r="A5" s="229" t="s">
        <v>49</v>
      </c>
      <c r="B5" s="228"/>
      <c r="C5" s="228"/>
      <c r="D5" s="228"/>
      <c r="E5" s="234"/>
      <c r="F5" s="106">
        <v>11972969</v>
      </c>
      <c r="G5" s="106">
        <v>11972969</v>
      </c>
      <c r="H5" s="106">
        <v>11972969</v>
      </c>
      <c r="I5" s="101"/>
    </row>
    <row r="6" spans="1:8" ht="22.5" customHeight="1">
      <c r="A6" s="229" t="s">
        <v>3</v>
      </c>
      <c r="B6" s="228"/>
      <c r="C6" s="228"/>
      <c r="D6" s="228"/>
      <c r="E6" s="234"/>
      <c r="F6" s="83"/>
      <c r="G6" s="83"/>
      <c r="H6" s="83"/>
    </row>
    <row r="7" spans="1:8" ht="22.5" customHeight="1">
      <c r="A7" s="236" t="s">
        <v>4</v>
      </c>
      <c r="B7" s="234"/>
      <c r="C7" s="234"/>
      <c r="D7" s="234"/>
      <c r="E7" s="234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F10+F9</f>
        <v>11972969</v>
      </c>
      <c r="G8" s="83">
        <f>G9+G10</f>
        <v>11972969</v>
      </c>
      <c r="H8" s="83">
        <f>H9+H10</f>
        <v>11972969</v>
      </c>
    </row>
    <row r="9" spans="1:8" ht="22.5" customHeight="1">
      <c r="A9" s="227" t="s">
        <v>5</v>
      </c>
      <c r="B9" s="228"/>
      <c r="C9" s="228"/>
      <c r="D9" s="228"/>
      <c r="E9" s="237"/>
      <c r="F9" s="84">
        <v>11705769</v>
      </c>
      <c r="G9" s="84">
        <v>11705769</v>
      </c>
      <c r="H9" s="84">
        <v>11705769</v>
      </c>
    </row>
    <row r="10" spans="1:8" ht="22.5" customHeight="1">
      <c r="A10" s="236" t="s">
        <v>6</v>
      </c>
      <c r="B10" s="234"/>
      <c r="C10" s="234"/>
      <c r="D10" s="234"/>
      <c r="E10" s="234"/>
      <c r="F10" s="84">
        <v>267200</v>
      </c>
      <c r="G10" s="84">
        <v>267200</v>
      </c>
      <c r="H10" s="84">
        <v>267200</v>
      </c>
    </row>
    <row r="11" spans="1:8" ht="21" customHeight="1">
      <c r="A11" s="227" t="s">
        <v>7</v>
      </c>
      <c r="B11" s="228"/>
      <c r="C11" s="228"/>
      <c r="D11" s="228"/>
      <c r="E11" s="228"/>
      <c r="F11" s="84">
        <f>+F5-F8</f>
        <v>0</v>
      </c>
      <c r="G11" s="84">
        <f>+G5-G8</f>
        <v>0</v>
      </c>
      <c r="H11" s="84">
        <f>+H5-H8</f>
        <v>0</v>
      </c>
    </row>
    <row r="12" spans="1:8" ht="15" customHeight="1">
      <c r="A12" s="224"/>
      <c r="B12" s="225"/>
      <c r="C12" s="225"/>
      <c r="D12" s="225"/>
      <c r="E12" s="225"/>
      <c r="F12" s="226"/>
      <c r="G12" s="226"/>
      <c r="H12" s="226"/>
    </row>
    <row r="13" spans="1:8" ht="27.75" customHeight="1">
      <c r="A13" s="263"/>
      <c r="B13" s="264"/>
      <c r="C13" s="264"/>
      <c r="D13" s="264"/>
      <c r="E13" s="265"/>
      <c r="F13" s="79" t="s">
        <v>187</v>
      </c>
      <c r="G13" s="79" t="s">
        <v>188</v>
      </c>
      <c r="H13" s="80" t="s">
        <v>189</v>
      </c>
    </row>
    <row r="14" spans="1:8" ht="22.5" customHeight="1">
      <c r="A14" s="230" t="s">
        <v>8</v>
      </c>
      <c r="B14" s="231"/>
      <c r="C14" s="231"/>
      <c r="D14" s="231"/>
      <c r="E14" s="232"/>
      <c r="F14" s="86">
        <v>0</v>
      </c>
      <c r="G14" s="86">
        <v>0</v>
      </c>
      <c r="H14" s="84">
        <v>0</v>
      </c>
    </row>
    <row r="15" spans="1:8" s="67" customFormat="1" ht="15" customHeight="1">
      <c r="A15" s="233"/>
      <c r="B15" s="225"/>
      <c r="C15" s="225"/>
      <c r="D15" s="225"/>
      <c r="E15" s="225"/>
      <c r="F15" s="226"/>
      <c r="G15" s="226"/>
      <c r="H15" s="226"/>
    </row>
    <row r="16" spans="1:8" s="67" customFormat="1" ht="25.5" customHeight="1">
      <c r="A16" s="263"/>
      <c r="B16" s="264"/>
      <c r="C16" s="264"/>
      <c r="D16" s="264"/>
      <c r="E16" s="265"/>
      <c r="F16" s="79" t="s">
        <v>211</v>
      </c>
      <c r="G16" s="79" t="s">
        <v>212</v>
      </c>
      <c r="H16" s="80" t="s">
        <v>213</v>
      </c>
    </row>
    <row r="17" spans="1:8" s="67" customFormat="1" ht="22.5" customHeight="1">
      <c r="A17" s="229" t="s">
        <v>9</v>
      </c>
      <c r="B17" s="228"/>
      <c r="C17" s="228"/>
      <c r="D17" s="228"/>
      <c r="E17" s="228"/>
      <c r="F17" s="83"/>
      <c r="G17" s="83"/>
      <c r="H17" s="83"/>
    </row>
    <row r="18" spans="1:8" s="67" customFormat="1" ht="22.5" customHeight="1">
      <c r="A18" s="229" t="s">
        <v>10</v>
      </c>
      <c r="B18" s="228"/>
      <c r="C18" s="228"/>
      <c r="D18" s="228"/>
      <c r="E18" s="228"/>
      <c r="F18" s="83"/>
      <c r="G18" s="83"/>
      <c r="H18" s="83"/>
    </row>
    <row r="19" spans="1:8" s="67" customFormat="1" ht="22.5" customHeight="1">
      <c r="A19" s="227" t="s">
        <v>11</v>
      </c>
      <c r="B19" s="228"/>
      <c r="C19" s="228"/>
      <c r="D19" s="228"/>
      <c r="E19" s="228"/>
      <c r="F19" s="83"/>
      <c r="G19" s="83"/>
      <c r="H19" s="83"/>
    </row>
    <row r="20" spans="1:8" s="67" customFormat="1" ht="19.5" customHeight="1">
      <c r="A20" s="227" t="s">
        <v>12</v>
      </c>
      <c r="B20" s="228"/>
      <c r="C20" s="228"/>
      <c r="D20" s="228"/>
      <c r="E20" s="228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5:H15"/>
    <mergeCell ref="A16:E16"/>
    <mergeCell ref="A17:E17"/>
    <mergeCell ref="A18:E18"/>
    <mergeCell ref="A19:E19"/>
    <mergeCell ref="A20:E20"/>
    <mergeCell ref="A9:E9"/>
    <mergeCell ref="A10:E10"/>
    <mergeCell ref="A11:E11"/>
    <mergeCell ref="A12:H12"/>
    <mergeCell ref="A13:E13"/>
    <mergeCell ref="A14:E14"/>
    <mergeCell ref="A1:H1"/>
    <mergeCell ref="A2:H2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7.281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74.25" customHeight="1">
      <c r="A1" s="224" t="s">
        <v>230</v>
      </c>
      <c r="B1" s="224"/>
      <c r="C1" s="224"/>
      <c r="D1" s="224"/>
      <c r="E1" s="224"/>
      <c r="F1" s="224"/>
      <c r="G1" s="224"/>
      <c r="H1" s="224"/>
    </row>
    <row r="2" spans="1:5" ht="0.75" customHeight="1">
      <c r="A2" s="73"/>
      <c r="B2" s="74"/>
      <c r="C2" s="74"/>
      <c r="D2" s="74"/>
      <c r="E2" s="74"/>
    </row>
    <row r="3" spans="1:9" ht="27.75" customHeight="1">
      <c r="A3" s="263"/>
      <c r="B3" s="264"/>
      <c r="C3" s="264"/>
      <c r="D3" s="264"/>
      <c r="E3" s="265"/>
      <c r="F3" s="79" t="s">
        <v>217</v>
      </c>
      <c r="G3" s="79" t="s">
        <v>218</v>
      </c>
      <c r="H3" s="80" t="s">
        <v>219</v>
      </c>
      <c r="I3" s="81"/>
    </row>
    <row r="4" spans="1:9" ht="27.75" customHeight="1">
      <c r="A4" s="229" t="s">
        <v>49</v>
      </c>
      <c r="B4" s="228"/>
      <c r="C4" s="228"/>
      <c r="D4" s="228"/>
      <c r="E4" s="234"/>
      <c r="F4" s="106">
        <f>F5+F6</f>
        <v>13631385.87</v>
      </c>
      <c r="G4" s="106">
        <f>G5+G6</f>
        <v>13631385.87</v>
      </c>
      <c r="H4" s="106">
        <f>H5+H6</f>
        <v>13631385.87</v>
      </c>
      <c r="I4" s="101"/>
    </row>
    <row r="5" spans="1:8" ht="22.5" customHeight="1">
      <c r="A5" s="229" t="s">
        <v>3</v>
      </c>
      <c r="B5" s="228"/>
      <c r="C5" s="228"/>
      <c r="D5" s="228"/>
      <c r="E5" s="234"/>
      <c r="F5" s="222">
        <v>13631385.87</v>
      </c>
      <c r="G5" s="222">
        <v>13631385.87</v>
      </c>
      <c r="H5" s="222">
        <v>13631385.87</v>
      </c>
    </row>
    <row r="6" spans="1:8" ht="22.5" customHeight="1">
      <c r="A6" s="236" t="s">
        <v>4</v>
      </c>
      <c r="B6" s="234"/>
      <c r="C6" s="234"/>
      <c r="D6" s="234"/>
      <c r="E6" s="234"/>
      <c r="F6" s="83">
        <v>0</v>
      </c>
      <c r="G6" s="83">
        <v>0</v>
      </c>
      <c r="H6" s="83"/>
    </row>
    <row r="7" spans="1:8" ht="22.5" customHeight="1">
      <c r="A7" s="102" t="s">
        <v>50</v>
      </c>
      <c r="B7" s="82"/>
      <c r="C7" s="82"/>
      <c r="D7" s="82"/>
      <c r="E7" s="82"/>
      <c r="F7" s="83">
        <f>F8+F9</f>
        <v>13631385.68</v>
      </c>
      <c r="G7" s="83">
        <f>G8+G9</f>
        <v>13631385.68</v>
      </c>
      <c r="H7" s="83">
        <f>H8+H9</f>
        <v>13631385.68</v>
      </c>
    </row>
    <row r="8" spans="1:8" ht="22.5" customHeight="1">
      <c r="A8" s="227" t="s">
        <v>5</v>
      </c>
      <c r="B8" s="228"/>
      <c r="C8" s="228"/>
      <c r="D8" s="228"/>
      <c r="E8" s="237"/>
      <c r="F8" s="223">
        <v>13177703.68</v>
      </c>
      <c r="G8" s="223">
        <v>13177703.68</v>
      </c>
      <c r="H8" s="223">
        <v>13177703.68</v>
      </c>
    </row>
    <row r="9" spans="1:8" ht="22.5" customHeight="1">
      <c r="A9" s="236" t="s">
        <v>6</v>
      </c>
      <c r="B9" s="234"/>
      <c r="C9" s="234"/>
      <c r="D9" s="234"/>
      <c r="E9" s="234"/>
      <c r="F9" s="84">
        <v>453682</v>
      </c>
      <c r="G9" s="84">
        <v>453682</v>
      </c>
      <c r="H9" s="84">
        <v>453682</v>
      </c>
    </row>
    <row r="10" spans="1:8" ht="22.5" customHeight="1">
      <c r="A10" s="227" t="s">
        <v>7</v>
      </c>
      <c r="B10" s="228"/>
      <c r="C10" s="228"/>
      <c r="D10" s="228"/>
      <c r="E10" s="228"/>
      <c r="F10" s="84">
        <f>+F4-F7</f>
        <v>0.18999999947845936</v>
      </c>
      <c r="G10" s="84">
        <f>+G4-G7</f>
        <v>0.18999999947845936</v>
      </c>
      <c r="H10" s="84">
        <f>+H4-H7</f>
        <v>0.18999999947845936</v>
      </c>
    </row>
    <row r="11" spans="1:8" ht="25.5" customHeight="1">
      <c r="A11" s="224"/>
      <c r="B11" s="225"/>
      <c r="C11" s="225"/>
      <c r="D11" s="225"/>
      <c r="E11" s="225"/>
      <c r="F11" s="226"/>
      <c r="G11" s="226"/>
      <c r="H11" s="226"/>
    </row>
    <row r="12" spans="1:8" ht="27.75" customHeight="1">
      <c r="A12" s="263"/>
      <c r="B12" s="264"/>
      <c r="C12" s="264"/>
      <c r="D12" s="264"/>
      <c r="E12" s="265"/>
      <c r="F12" s="79" t="s">
        <v>217</v>
      </c>
      <c r="G12" s="79" t="s">
        <v>218</v>
      </c>
      <c r="H12" s="80" t="s">
        <v>219</v>
      </c>
    </row>
    <row r="13" spans="1:8" ht="22.5" customHeight="1">
      <c r="A13" s="230" t="s">
        <v>8</v>
      </c>
      <c r="B13" s="231"/>
      <c r="C13" s="231"/>
      <c r="D13" s="231"/>
      <c r="E13" s="232"/>
      <c r="F13" s="86">
        <v>0</v>
      </c>
      <c r="G13" s="86">
        <v>0</v>
      </c>
      <c r="H13" s="84">
        <v>0</v>
      </c>
    </row>
    <row r="14" spans="1:8" s="67" customFormat="1" ht="25.5" customHeight="1">
      <c r="A14" s="233"/>
      <c r="B14" s="225"/>
      <c r="C14" s="225"/>
      <c r="D14" s="225"/>
      <c r="E14" s="225"/>
      <c r="F14" s="226"/>
      <c r="G14" s="226"/>
      <c r="H14" s="226"/>
    </row>
    <row r="15" spans="1:8" s="67" customFormat="1" ht="27.75" customHeight="1">
      <c r="A15" s="263"/>
      <c r="B15" s="264"/>
      <c r="C15" s="264"/>
      <c r="D15" s="264"/>
      <c r="E15" s="265"/>
      <c r="F15" s="79" t="s">
        <v>217</v>
      </c>
      <c r="G15" s="79" t="s">
        <v>218</v>
      </c>
      <c r="H15" s="80" t="s">
        <v>219</v>
      </c>
    </row>
    <row r="16" spans="1:8" s="67" customFormat="1" ht="22.5" customHeight="1">
      <c r="A16" s="229" t="s">
        <v>9</v>
      </c>
      <c r="B16" s="228"/>
      <c r="C16" s="228"/>
      <c r="D16" s="228"/>
      <c r="E16" s="228"/>
      <c r="F16" s="83"/>
      <c r="G16" s="83"/>
      <c r="H16" s="83"/>
    </row>
    <row r="17" spans="1:8" s="67" customFormat="1" ht="22.5" customHeight="1">
      <c r="A17" s="229" t="s">
        <v>10</v>
      </c>
      <c r="B17" s="228"/>
      <c r="C17" s="228"/>
      <c r="D17" s="228"/>
      <c r="E17" s="228"/>
      <c r="F17" s="83"/>
      <c r="G17" s="83"/>
      <c r="H17" s="83"/>
    </row>
    <row r="18" spans="1:8" s="67" customFormat="1" ht="22.5" customHeight="1">
      <c r="A18" s="227" t="s">
        <v>11</v>
      </c>
      <c r="B18" s="228"/>
      <c r="C18" s="228"/>
      <c r="D18" s="228"/>
      <c r="E18" s="228"/>
      <c r="F18" s="83"/>
      <c r="G18" s="83"/>
      <c r="H18" s="83"/>
    </row>
    <row r="19" spans="1:8" s="67" customFormat="1" ht="19.5" customHeight="1">
      <c r="A19" s="227" t="s">
        <v>12</v>
      </c>
      <c r="B19" s="228"/>
      <c r="C19" s="228"/>
      <c r="D19" s="228"/>
      <c r="E19" s="228"/>
      <c r="F19" s="83">
        <f>F10+F13</f>
        <v>0.18999999947845936</v>
      </c>
      <c r="G19" s="83">
        <f>SUM(G10,G13,G18)</f>
        <v>0.18999999947845936</v>
      </c>
      <c r="H19" s="83">
        <f>SUM(H10,H13,H18)</f>
        <v>0.18999999947845936</v>
      </c>
    </row>
    <row r="20" spans="1:5" s="67" customFormat="1" ht="18" customHeight="1">
      <c r="A20" s="91"/>
      <c r="B20" s="74"/>
      <c r="C20" s="74"/>
      <c r="D20" s="74"/>
      <c r="E20" s="74"/>
    </row>
  </sheetData>
  <sheetProtection/>
  <mergeCells count="17">
    <mergeCell ref="A14:H14"/>
    <mergeCell ref="A1:H1"/>
    <mergeCell ref="A3:E3"/>
    <mergeCell ref="A4:E4"/>
    <mergeCell ref="A5:E5"/>
    <mergeCell ref="A6:E6"/>
    <mergeCell ref="A8:E8"/>
    <mergeCell ref="A15:E15"/>
    <mergeCell ref="A16:E16"/>
    <mergeCell ref="A17:E17"/>
    <mergeCell ref="A18:E18"/>
    <mergeCell ref="A19:E19"/>
    <mergeCell ref="A9:E9"/>
    <mergeCell ref="A10:E10"/>
    <mergeCell ref="A11:H11"/>
    <mergeCell ref="A12:E12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3">
      <selection activeCell="G47" sqref="G47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24" t="s">
        <v>13</v>
      </c>
      <c r="B1" s="224"/>
      <c r="C1" s="224"/>
      <c r="D1" s="224"/>
      <c r="E1" s="224"/>
      <c r="F1" s="224"/>
      <c r="G1" s="224"/>
      <c r="H1" s="224"/>
      <c r="I1" s="224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41">
        <v>2018</v>
      </c>
      <c r="C3" s="242"/>
      <c r="D3" s="243"/>
      <c r="E3" s="243"/>
      <c r="F3" s="243"/>
      <c r="G3" s="243"/>
      <c r="H3" s="243"/>
      <c r="I3" s="244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>
        <v>9627000</v>
      </c>
      <c r="D5" s="5"/>
      <c r="E5" s="6"/>
      <c r="F5" s="104">
        <v>263800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695800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27600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50000</v>
      </c>
      <c r="H9" s="23"/>
      <c r="I9" s="24"/>
    </row>
    <row r="10" spans="1:9" s="1" customFormat="1" ht="12.75">
      <c r="A10" s="20">
        <v>6632</v>
      </c>
      <c r="B10" s="21"/>
      <c r="C10" s="21"/>
      <c r="D10" s="22"/>
      <c r="E10" s="22"/>
      <c r="F10" s="22"/>
      <c r="G10" s="22">
        <v>5000</v>
      </c>
      <c r="H10" s="23"/>
      <c r="I10" s="24"/>
    </row>
    <row r="11" spans="1:9" s="1" customFormat="1" ht="12.75">
      <c r="A11" s="20">
        <v>6711</v>
      </c>
      <c r="B11" s="221">
        <v>2961885.87</v>
      </c>
      <c r="C11" s="21"/>
      <c r="D11" s="22"/>
      <c r="E11" s="22"/>
      <c r="F11" s="22"/>
      <c r="G11" s="22"/>
      <c r="H11" s="23"/>
      <c r="I11" s="24"/>
    </row>
    <row r="12" spans="1:9" s="1" customFormat="1" ht="12.75">
      <c r="A12" s="20"/>
      <c r="B12" s="21"/>
      <c r="C12" s="21"/>
      <c r="D12" s="22"/>
      <c r="E12" s="22"/>
      <c r="F12" s="22"/>
      <c r="G12" s="22"/>
      <c r="H12" s="23"/>
      <c r="I12" s="24"/>
    </row>
    <row r="13" spans="1:9" s="1" customFormat="1" ht="13.5" thickBot="1">
      <c r="A13" s="25"/>
      <c r="B13" s="21"/>
      <c r="C13" s="21"/>
      <c r="D13" s="22"/>
      <c r="E13" s="22"/>
      <c r="F13" s="22"/>
      <c r="G13" s="22"/>
      <c r="H13" s="23"/>
      <c r="I13" s="24"/>
    </row>
    <row r="14" spans="1:9" s="1" customFormat="1" ht="30" customHeight="1" thickBot="1">
      <c r="A14" s="31" t="s">
        <v>24</v>
      </c>
      <c r="B14" s="32">
        <f aca="true" t="shared" si="0" ref="B14:G14">SUM(B5:B13)</f>
        <v>2961885.87</v>
      </c>
      <c r="C14" s="32">
        <f t="shared" si="0"/>
        <v>9627000</v>
      </c>
      <c r="D14" s="33">
        <f t="shared" si="0"/>
        <v>27600</v>
      </c>
      <c r="E14" s="34">
        <f t="shared" si="0"/>
        <v>696100</v>
      </c>
      <c r="F14" s="33">
        <f t="shared" si="0"/>
        <v>263800</v>
      </c>
      <c r="G14" s="34">
        <f t="shared" si="0"/>
        <v>55000</v>
      </c>
      <c r="H14" s="33">
        <v>0</v>
      </c>
      <c r="I14" s="35">
        <v>0</v>
      </c>
    </row>
    <row r="15" spans="1:9" s="1" customFormat="1" ht="28.5" customHeight="1" thickBot="1">
      <c r="A15" s="31" t="s">
        <v>228</v>
      </c>
      <c r="B15" s="266">
        <f>B14+D14+E14+F14+G14+H14+I14+C14</f>
        <v>13631385.870000001</v>
      </c>
      <c r="C15" s="267"/>
      <c r="D15" s="267"/>
      <c r="E15" s="267"/>
      <c r="F15" s="267"/>
      <c r="G15" s="267"/>
      <c r="H15" s="267"/>
      <c r="I15" s="269"/>
    </row>
    <row r="16" spans="1:9" ht="13.5" thickBot="1">
      <c r="A16" s="12"/>
      <c r="B16" s="12"/>
      <c r="C16" s="12"/>
      <c r="D16" s="12"/>
      <c r="E16" s="13"/>
      <c r="F16" s="36"/>
      <c r="I16" s="16"/>
    </row>
    <row r="17" spans="1:9" ht="24" customHeight="1" thickBot="1">
      <c r="A17" s="99" t="s">
        <v>15</v>
      </c>
      <c r="B17" s="241">
        <v>2019</v>
      </c>
      <c r="C17" s="242"/>
      <c r="D17" s="243"/>
      <c r="E17" s="243"/>
      <c r="F17" s="243"/>
      <c r="G17" s="243"/>
      <c r="H17" s="243"/>
      <c r="I17" s="244"/>
    </row>
    <row r="18" spans="1:9" ht="77.25" thickBot="1">
      <c r="A18" s="100" t="s">
        <v>16</v>
      </c>
      <c r="B18" s="17" t="s">
        <v>17</v>
      </c>
      <c r="C18" s="17" t="s">
        <v>75</v>
      </c>
      <c r="D18" s="18" t="s">
        <v>18</v>
      </c>
      <c r="E18" s="18" t="s">
        <v>19</v>
      </c>
      <c r="F18" s="18" t="s">
        <v>20</v>
      </c>
      <c r="G18" s="18" t="s">
        <v>21</v>
      </c>
      <c r="H18" s="18" t="s">
        <v>22</v>
      </c>
      <c r="I18" s="19" t="s">
        <v>23</v>
      </c>
    </row>
    <row r="19" spans="1:9" ht="12.75">
      <c r="A19" s="3">
        <v>6361</v>
      </c>
      <c r="B19" s="4"/>
      <c r="C19" s="4">
        <v>9627000</v>
      </c>
      <c r="D19" s="5"/>
      <c r="E19" s="6"/>
      <c r="F19" s="104">
        <v>263800</v>
      </c>
      <c r="G19" s="7"/>
      <c r="H19" s="8"/>
      <c r="I19" s="9"/>
    </row>
    <row r="20" spans="1:9" ht="12.75">
      <c r="A20" s="20">
        <v>6413</v>
      </c>
      <c r="B20" s="21"/>
      <c r="C20" s="21"/>
      <c r="D20" s="22"/>
      <c r="E20" s="22">
        <v>300</v>
      </c>
      <c r="F20" s="22"/>
      <c r="G20" s="22"/>
      <c r="H20" s="23"/>
      <c r="I20" s="24"/>
    </row>
    <row r="21" spans="1:9" ht="12.75">
      <c r="A21" s="20">
        <v>6526</v>
      </c>
      <c r="B21" s="21"/>
      <c r="C21" s="21"/>
      <c r="D21" s="22"/>
      <c r="E21" s="22">
        <v>695800</v>
      </c>
      <c r="F21" s="22"/>
      <c r="G21" s="22"/>
      <c r="H21" s="23"/>
      <c r="I21" s="24"/>
    </row>
    <row r="22" spans="1:9" ht="12.75">
      <c r="A22" s="20">
        <v>6615</v>
      </c>
      <c r="B22" s="21"/>
      <c r="C22" s="21"/>
      <c r="D22" s="22">
        <v>27600</v>
      </c>
      <c r="E22" s="22"/>
      <c r="F22" s="22"/>
      <c r="G22" s="22"/>
      <c r="H22" s="23"/>
      <c r="I22" s="24"/>
    </row>
    <row r="23" spans="1:9" ht="12.75">
      <c r="A23" s="20">
        <v>6631</v>
      </c>
      <c r="B23" s="21"/>
      <c r="C23" s="21"/>
      <c r="D23" s="22"/>
      <c r="E23" s="22"/>
      <c r="F23" s="22"/>
      <c r="G23" s="22">
        <v>50000</v>
      </c>
      <c r="H23" s="23"/>
      <c r="I23" s="24"/>
    </row>
    <row r="24" spans="1:9" ht="12.75">
      <c r="A24" s="20">
        <v>6632</v>
      </c>
      <c r="B24" s="21"/>
      <c r="C24" s="21"/>
      <c r="D24" s="22"/>
      <c r="E24" s="22"/>
      <c r="F24" s="22"/>
      <c r="G24" s="22">
        <v>5000</v>
      </c>
      <c r="H24" s="23"/>
      <c r="I24" s="24"/>
    </row>
    <row r="25" spans="1:9" ht="12.75">
      <c r="A25" s="20">
        <v>6711</v>
      </c>
      <c r="B25" s="221">
        <v>2961885.87</v>
      </c>
      <c r="C25" s="21"/>
      <c r="D25" s="22"/>
      <c r="E25" s="22"/>
      <c r="F25" s="22"/>
      <c r="G25" s="22"/>
      <c r="H25" s="23"/>
      <c r="I25" s="24"/>
    </row>
    <row r="26" spans="1:9" ht="12.75">
      <c r="A26" s="20"/>
      <c r="B26" s="21"/>
      <c r="C26" s="21"/>
      <c r="D26" s="22"/>
      <c r="E26" s="22"/>
      <c r="F26" s="22"/>
      <c r="G26" s="22"/>
      <c r="H26" s="23"/>
      <c r="I26" s="24"/>
    </row>
    <row r="27" spans="1:9" ht="13.5" thickBot="1">
      <c r="A27" s="26"/>
      <c r="B27" s="27"/>
      <c r="C27" s="27"/>
      <c r="D27" s="28"/>
      <c r="E27" s="28"/>
      <c r="F27" s="28"/>
      <c r="G27" s="28"/>
      <c r="H27" s="29"/>
      <c r="I27" s="30"/>
    </row>
    <row r="28" spans="1:9" s="1" customFormat="1" ht="30" customHeight="1" thickBot="1">
      <c r="A28" s="31" t="s">
        <v>24</v>
      </c>
      <c r="B28" s="32">
        <f>B25</f>
        <v>2961885.87</v>
      </c>
      <c r="C28" s="32">
        <f>SUM(C19:C27)</f>
        <v>9627000</v>
      </c>
      <c r="D28" s="33">
        <f>SUM(D22:D27)</f>
        <v>27600</v>
      </c>
      <c r="E28" s="34">
        <f>SUM(E19:E27)</f>
        <v>696100</v>
      </c>
      <c r="F28" s="33">
        <f>F19</f>
        <v>263800</v>
      </c>
      <c r="G28" s="34">
        <f>SUM(G19:G27)</f>
        <v>55000</v>
      </c>
      <c r="H28" s="33">
        <v>0</v>
      </c>
      <c r="I28" s="35">
        <v>0</v>
      </c>
    </row>
    <row r="29" spans="1:9" s="1" customFormat="1" ht="28.5" customHeight="1" thickBot="1">
      <c r="A29" s="31" t="s">
        <v>227</v>
      </c>
      <c r="B29" s="266">
        <f>B28+D28+E28+F28+G28+H28+I28+C28</f>
        <v>13631385.870000001</v>
      </c>
      <c r="C29" s="267"/>
      <c r="D29" s="267"/>
      <c r="E29" s="267"/>
      <c r="F29" s="267"/>
      <c r="G29" s="267"/>
      <c r="H29" s="267"/>
      <c r="I29" s="269"/>
    </row>
    <row r="30" spans="5:6" ht="13.5" thickBot="1">
      <c r="E30" s="38"/>
      <c r="F30" s="39"/>
    </row>
    <row r="31" spans="1:9" ht="26.25" thickBot="1">
      <c r="A31" s="99" t="s">
        <v>15</v>
      </c>
      <c r="B31" s="241">
        <v>2020</v>
      </c>
      <c r="C31" s="242"/>
      <c r="D31" s="243"/>
      <c r="E31" s="243"/>
      <c r="F31" s="243"/>
      <c r="G31" s="243"/>
      <c r="H31" s="243"/>
      <c r="I31" s="244"/>
    </row>
    <row r="32" spans="1:9" ht="77.25" thickBot="1">
      <c r="A32" s="100" t="s">
        <v>16</v>
      </c>
      <c r="B32" s="17" t="s">
        <v>17</v>
      </c>
      <c r="C32" s="17" t="s">
        <v>75</v>
      </c>
      <c r="D32" s="18" t="s">
        <v>18</v>
      </c>
      <c r="E32" s="18" t="s">
        <v>19</v>
      </c>
      <c r="F32" s="18" t="s">
        <v>20</v>
      </c>
      <c r="G32" s="18" t="s">
        <v>21</v>
      </c>
      <c r="H32" s="18" t="s">
        <v>22</v>
      </c>
      <c r="I32" s="19" t="s">
        <v>23</v>
      </c>
    </row>
    <row r="33" spans="1:9" ht="12.75">
      <c r="A33" s="3">
        <v>6331</v>
      </c>
      <c r="B33" s="4"/>
      <c r="C33" s="4">
        <v>9627000</v>
      </c>
      <c r="D33" s="5"/>
      <c r="E33" s="6"/>
      <c r="F33" s="104">
        <v>263800</v>
      </c>
      <c r="G33" s="7"/>
      <c r="H33" s="8"/>
      <c r="I33" s="9"/>
    </row>
    <row r="34" spans="1:9" ht="12.75">
      <c r="A34" s="20">
        <v>6413</v>
      </c>
      <c r="B34" s="21"/>
      <c r="C34" s="21"/>
      <c r="D34" s="22"/>
      <c r="E34" s="22">
        <v>300</v>
      </c>
      <c r="F34" s="22"/>
      <c r="G34" s="22"/>
      <c r="H34" s="23"/>
      <c r="I34" s="24"/>
    </row>
    <row r="35" spans="1:9" ht="12.75">
      <c r="A35" s="20">
        <v>6526</v>
      </c>
      <c r="B35" s="21"/>
      <c r="C35" s="21"/>
      <c r="D35" s="22"/>
      <c r="E35" s="22">
        <v>695800</v>
      </c>
      <c r="F35" s="22"/>
      <c r="G35" s="22"/>
      <c r="H35" s="23"/>
      <c r="I35" s="24"/>
    </row>
    <row r="36" spans="1:9" ht="12.75">
      <c r="A36" s="20">
        <v>6615</v>
      </c>
      <c r="B36" s="21"/>
      <c r="C36" s="21"/>
      <c r="D36" s="22">
        <v>27600</v>
      </c>
      <c r="E36" s="22"/>
      <c r="F36" s="22"/>
      <c r="G36" s="22"/>
      <c r="H36" s="23"/>
      <c r="I36" s="24"/>
    </row>
    <row r="37" spans="1:9" ht="13.5" customHeight="1">
      <c r="A37" s="20">
        <v>6631</v>
      </c>
      <c r="B37" s="21"/>
      <c r="C37" s="21"/>
      <c r="D37" s="22"/>
      <c r="E37" s="22"/>
      <c r="F37" s="22"/>
      <c r="G37" s="22">
        <v>50000</v>
      </c>
      <c r="H37" s="23"/>
      <c r="I37" s="24"/>
    </row>
    <row r="38" spans="1:9" ht="13.5" customHeight="1">
      <c r="A38" s="20">
        <v>6632</v>
      </c>
      <c r="B38" s="21"/>
      <c r="C38" s="21"/>
      <c r="D38" s="22"/>
      <c r="E38" s="22"/>
      <c r="F38" s="22"/>
      <c r="G38" s="22">
        <v>5000</v>
      </c>
      <c r="H38" s="23"/>
      <c r="I38" s="24"/>
    </row>
    <row r="39" spans="1:9" ht="13.5" customHeight="1">
      <c r="A39" s="20">
        <v>6711</v>
      </c>
      <c r="B39" s="221">
        <v>2961885.87</v>
      </c>
      <c r="C39" s="21"/>
      <c r="D39" s="22"/>
      <c r="E39" s="22"/>
      <c r="F39" s="22"/>
      <c r="G39" s="22"/>
      <c r="H39" s="23"/>
      <c r="I39" s="24"/>
    </row>
    <row r="40" spans="1:9" ht="13.5" customHeight="1">
      <c r="A40" s="20"/>
      <c r="B40" s="21"/>
      <c r="C40" s="21"/>
      <c r="D40" s="22"/>
      <c r="E40" s="22"/>
      <c r="F40" s="22"/>
      <c r="G40" s="22"/>
      <c r="H40" s="23"/>
      <c r="I40" s="24"/>
    </row>
    <row r="41" spans="1:9" ht="13.5" thickBot="1">
      <c r="A41" s="26"/>
      <c r="B41" s="27"/>
      <c r="C41" s="27"/>
      <c r="D41" s="28"/>
      <c r="E41" s="28"/>
      <c r="F41" s="28"/>
      <c r="G41" s="28"/>
      <c r="H41" s="29"/>
      <c r="I41" s="24"/>
    </row>
    <row r="42" spans="1:9" s="1" customFormat="1" ht="30" customHeight="1" thickBot="1">
      <c r="A42" s="31" t="s">
        <v>24</v>
      </c>
      <c r="B42" s="32">
        <f>SUM(B39:B41)</f>
        <v>2961885.87</v>
      </c>
      <c r="C42" s="32">
        <f>SUM(C33:C41)</f>
        <v>9627000</v>
      </c>
      <c r="D42" s="32">
        <f>SUM(D33:D41)</f>
        <v>27600</v>
      </c>
      <c r="E42" s="32">
        <f>SUM(E33:E41)</f>
        <v>696100</v>
      </c>
      <c r="F42" s="32">
        <f>SUM(F33:F41)</f>
        <v>263800</v>
      </c>
      <c r="G42" s="32">
        <f>SUM(G33:G41)</f>
        <v>55000</v>
      </c>
      <c r="H42" s="32">
        <f>SUM(H39:H41)</f>
        <v>0</v>
      </c>
      <c r="I42" s="33">
        <f>SUM(I39:I41)</f>
        <v>0</v>
      </c>
    </row>
    <row r="43" spans="1:9" s="1" customFormat="1" ht="28.5" customHeight="1" thickBot="1">
      <c r="A43" s="31" t="s">
        <v>229</v>
      </c>
      <c r="B43" s="266">
        <f>B42+D42+E42+F42+G42+H42+I42+C42</f>
        <v>13631385.870000001</v>
      </c>
      <c r="C43" s="267"/>
      <c r="D43" s="267"/>
      <c r="E43" s="267"/>
      <c r="F43" s="267"/>
      <c r="G43" s="267"/>
      <c r="H43" s="267"/>
      <c r="I43" s="268"/>
    </row>
    <row r="44" spans="4:6" ht="13.5" customHeight="1">
      <c r="D44" s="40"/>
      <c r="E44" s="38"/>
      <c r="F44" s="41"/>
    </row>
    <row r="45" spans="4:6" ht="13.5" customHeight="1">
      <c r="D45" s="40"/>
      <c r="E45" s="42"/>
      <c r="F45" s="43"/>
    </row>
    <row r="46" spans="5:6" ht="13.5" customHeight="1">
      <c r="E46" s="44"/>
      <c r="F46" s="45"/>
    </row>
    <row r="47" spans="5:6" ht="13.5" customHeight="1">
      <c r="E47" s="46"/>
      <c r="F47" s="47"/>
    </row>
    <row r="48" spans="5:6" ht="13.5" customHeight="1">
      <c r="E48" s="38"/>
      <c r="F48" s="39"/>
    </row>
    <row r="49" spans="4:6" ht="28.5" customHeight="1">
      <c r="D49" s="40"/>
      <c r="E49" s="38"/>
      <c r="F49" s="48"/>
    </row>
    <row r="50" spans="4:6" ht="13.5" customHeight="1">
      <c r="D50" s="40"/>
      <c r="E50" s="38"/>
      <c r="F50" s="43"/>
    </row>
    <row r="51" spans="5:6" ht="13.5" customHeight="1">
      <c r="E51" s="38"/>
      <c r="F51" s="39"/>
    </row>
    <row r="52" spans="5:6" ht="13.5" customHeight="1">
      <c r="E52" s="38"/>
      <c r="F52" s="47"/>
    </row>
    <row r="53" spans="5:6" ht="13.5" customHeight="1">
      <c r="E53" s="38"/>
      <c r="F53" s="39"/>
    </row>
    <row r="54" spans="5:6" ht="22.5" customHeight="1">
      <c r="E54" s="38"/>
      <c r="F54" s="49"/>
    </row>
    <row r="55" spans="5:6" ht="13.5" customHeight="1">
      <c r="E55" s="44"/>
      <c r="F55" s="45"/>
    </row>
    <row r="56" spans="2:6" ht="13.5" customHeight="1">
      <c r="B56" s="40"/>
      <c r="C56" s="40"/>
      <c r="E56" s="44"/>
      <c r="F56" s="50"/>
    </row>
    <row r="57" spans="4:6" ht="13.5" customHeight="1">
      <c r="D57" s="40"/>
      <c r="E57" s="44"/>
      <c r="F57" s="51"/>
    </row>
    <row r="58" spans="4:6" ht="13.5" customHeight="1">
      <c r="D58" s="40"/>
      <c r="E58" s="46"/>
      <c r="F58" s="43"/>
    </row>
    <row r="59" spans="5:6" ht="13.5" customHeight="1">
      <c r="E59" s="38"/>
      <c r="F59" s="39"/>
    </row>
    <row r="60" spans="2:6" ht="13.5" customHeight="1">
      <c r="B60" s="40"/>
      <c r="C60" s="40"/>
      <c r="E60" s="38"/>
      <c r="F60" s="41"/>
    </row>
    <row r="61" spans="4:6" ht="13.5" customHeight="1">
      <c r="D61" s="40"/>
      <c r="E61" s="38"/>
      <c r="F61" s="50"/>
    </row>
    <row r="62" spans="4:6" ht="13.5" customHeight="1">
      <c r="D62" s="40"/>
      <c r="E62" s="46"/>
      <c r="F62" s="43"/>
    </row>
    <row r="63" spans="5:6" ht="13.5" customHeight="1">
      <c r="E63" s="44"/>
      <c r="F63" s="39"/>
    </row>
    <row r="64" spans="4:6" ht="13.5" customHeight="1">
      <c r="D64" s="40"/>
      <c r="E64" s="44"/>
      <c r="F64" s="50"/>
    </row>
    <row r="65" spans="5:6" ht="22.5" customHeight="1">
      <c r="E65" s="46"/>
      <c r="F65" s="49"/>
    </row>
    <row r="66" spans="5:6" ht="13.5" customHeight="1">
      <c r="E66" s="38"/>
      <c r="F66" s="39"/>
    </row>
    <row r="67" spans="5:6" ht="13.5" customHeight="1">
      <c r="E67" s="46"/>
      <c r="F67" s="43"/>
    </row>
    <row r="68" spans="5:6" ht="13.5" customHeight="1">
      <c r="E68" s="38"/>
      <c r="F68" s="39"/>
    </row>
    <row r="69" spans="5:6" ht="13.5" customHeight="1">
      <c r="E69" s="38"/>
      <c r="F69" s="39"/>
    </row>
    <row r="70" spans="1:6" ht="13.5" customHeight="1">
      <c r="A70" s="40"/>
      <c r="E70" s="52"/>
      <c r="F70" s="50"/>
    </row>
    <row r="71" spans="2:6" ht="13.5" customHeight="1">
      <c r="B71" s="40"/>
      <c r="C71" s="40"/>
      <c r="D71" s="40"/>
      <c r="E71" s="53"/>
      <c r="F71" s="50"/>
    </row>
    <row r="72" spans="2:6" ht="13.5" customHeight="1">
      <c r="B72" s="40"/>
      <c r="C72" s="40"/>
      <c r="D72" s="40"/>
      <c r="E72" s="53"/>
      <c r="F72" s="41"/>
    </row>
    <row r="73" spans="2:6" ht="13.5" customHeight="1">
      <c r="B73" s="40"/>
      <c r="C73" s="40"/>
      <c r="D73" s="40"/>
      <c r="E73" s="46"/>
      <c r="F73" s="47"/>
    </row>
    <row r="74" spans="5:6" ht="12.75">
      <c r="E74" s="38"/>
      <c r="F74" s="39"/>
    </row>
    <row r="75" spans="2:6" ht="12.75">
      <c r="B75" s="40"/>
      <c r="C75" s="40"/>
      <c r="E75" s="38"/>
      <c r="F75" s="50"/>
    </row>
    <row r="76" spans="4:6" ht="12.75">
      <c r="D76" s="40"/>
      <c r="E76" s="38"/>
      <c r="F76" s="41"/>
    </row>
    <row r="77" spans="4:6" ht="12.75">
      <c r="D77" s="40"/>
      <c r="E77" s="46"/>
      <c r="F77" s="43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54"/>
      <c r="F80" s="55"/>
    </row>
    <row r="81" spans="5:6" ht="12.75">
      <c r="E81" s="38"/>
      <c r="F81" s="39"/>
    </row>
    <row r="82" spans="5:6" ht="12.75">
      <c r="E82" s="38"/>
      <c r="F82" s="39"/>
    </row>
    <row r="83" spans="5:6" ht="12.75">
      <c r="E83" s="38"/>
      <c r="F83" s="39"/>
    </row>
    <row r="84" spans="5:6" ht="12.75">
      <c r="E84" s="46"/>
      <c r="F84" s="43"/>
    </row>
    <row r="85" spans="5:6" ht="12.75">
      <c r="E85" s="38"/>
      <c r="F85" s="39"/>
    </row>
    <row r="86" spans="5:6" ht="12.75">
      <c r="E86" s="46"/>
      <c r="F86" s="43"/>
    </row>
    <row r="87" spans="5:6" ht="12.75">
      <c r="E87" s="38"/>
      <c r="F87" s="39"/>
    </row>
    <row r="88" spans="5:6" ht="12.75">
      <c r="E88" s="38"/>
      <c r="F88" s="39"/>
    </row>
    <row r="89" spans="5:6" ht="12.75">
      <c r="E89" s="38"/>
      <c r="F89" s="39"/>
    </row>
    <row r="90" spans="5:6" ht="12.75">
      <c r="E90" s="38"/>
      <c r="F90" s="39"/>
    </row>
    <row r="91" spans="1:6" ht="28.5" customHeight="1">
      <c r="A91" s="56"/>
      <c r="B91" s="56"/>
      <c r="C91" s="56"/>
      <c r="D91" s="56"/>
      <c r="E91" s="57"/>
      <c r="F91" s="58"/>
    </row>
    <row r="92" spans="4:6" ht="12.75">
      <c r="D92" s="40"/>
      <c r="E92" s="38"/>
      <c r="F92" s="41"/>
    </row>
    <row r="93" spans="5:6" ht="12.75">
      <c r="E93" s="59"/>
      <c r="F93" s="60"/>
    </row>
    <row r="94" spans="5:6" ht="12.75">
      <c r="E94" s="38"/>
      <c r="F94" s="39"/>
    </row>
    <row r="95" spans="5:6" ht="12.75">
      <c r="E95" s="54"/>
      <c r="F95" s="55"/>
    </row>
    <row r="96" spans="5:6" ht="12.75">
      <c r="E96" s="54"/>
      <c r="F96" s="55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38"/>
      <c r="F100" s="39"/>
    </row>
    <row r="101" spans="5:6" ht="12.75">
      <c r="E101" s="46"/>
      <c r="F101" s="43"/>
    </row>
    <row r="102" spans="5:6" ht="12.75">
      <c r="E102" s="38"/>
      <c r="F102" s="39"/>
    </row>
    <row r="103" spans="5:6" ht="12.75">
      <c r="E103" s="54"/>
      <c r="F103" s="55"/>
    </row>
    <row r="104" spans="5:6" ht="12.75">
      <c r="E104" s="46"/>
      <c r="F104" s="60"/>
    </row>
    <row r="105" spans="5:6" ht="12.75">
      <c r="E105" s="44"/>
      <c r="F105" s="55"/>
    </row>
    <row r="106" spans="5:6" ht="12.75">
      <c r="E106" s="46"/>
      <c r="F106" s="43"/>
    </row>
    <row r="107" spans="5:6" ht="12.75">
      <c r="E107" s="38"/>
      <c r="F107" s="39"/>
    </row>
    <row r="108" spans="4:6" ht="12.75">
      <c r="D108" s="40"/>
      <c r="E108" s="38"/>
      <c r="F108" s="41"/>
    </row>
    <row r="109" spans="5:6" ht="12.75">
      <c r="E109" s="44"/>
      <c r="F109" s="43"/>
    </row>
    <row r="110" spans="5:6" ht="12.75">
      <c r="E110" s="44"/>
      <c r="F110" s="55"/>
    </row>
    <row r="111" spans="4:6" ht="12.75">
      <c r="D111" s="40"/>
      <c r="E111" s="44"/>
      <c r="F111" s="61"/>
    </row>
    <row r="112" spans="4:6" ht="12.75">
      <c r="D112" s="40"/>
      <c r="E112" s="46"/>
      <c r="F112" s="47"/>
    </row>
    <row r="113" spans="5:6" ht="12.75">
      <c r="E113" s="38"/>
      <c r="F113" s="39"/>
    </row>
    <row r="114" spans="5:6" ht="12.75">
      <c r="E114" s="59"/>
      <c r="F114" s="62"/>
    </row>
    <row r="115" spans="5:6" ht="11.25" customHeight="1">
      <c r="E115" s="54"/>
      <c r="F115" s="55"/>
    </row>
    <row r="116" spans="2:6" ht="24" customHeight="1">
      <c r="B116" s="40"/>
      <c r="C116" s="40"/>
      <c r="E116" s="54"/>
      <c r="F116" s="63"/>
    </row>
    <row r="117" spans="4:6" ht="15" customHeight="1">
      <c r="D117" s="40"/>
      <c r="E117" s="54"/>
      <c r="F117" s="63"/>
    </row>
    <row r="118" spans="5:6" ht="11.25" customHeight="1">
      <c r="E118" s="59"/>
      <c r="F118" s="60"/>
    </row>
    <row r="119" spans="5:6" ht="12.75">
      <c r="E119" s="54"/>
      <c r="F119" s="55"/>
    </row>
    <row r="120" spans="2:6" ht="13.5" customHeight="1">
      <c r="B120" s="40"/>
      <c r="C120" s="40"/>
      <c r="E120" s="54"/>
      <c r="F120" s="64"/>
    </row>
    <row r="121" spans="4:6" ht="12.75" customHeight="1">
      <c r="D121" s="40"/>
      <c r="E121" s="54"/>
      <c r="F121" s="41"/>
    </row>
    <row r="122" spans="4:6" ht="12.75" customHeight="1">
      <c r="D122" s="40"/>
      <c r="E122" s="46"/>
      <c r="F122" s="47"/>
    </row>
    <row r="123" spans="5:6" ht="12.75">
      <c r="E123" s="38"/>
      <c r="F123" s="39"/>
    </row>
    <row r="124" spans="4:6" ht="12.75">
      <c r="D124" s="40"/>
      <c r="E124" s="38"/>
      <c r="F124" s="61"/>
    </row>
    <row r="125" spans="5:6" ht="12.75">
      <c r="E125" s="59"/>
      <c r="F125" s="60"/>
    </row>
    <row r="126" spans="5:6" ht="12.75">
      <c r="E126" s="54"/>
      <c r="F126" s="55"/>
    </row>
    <row r="127" spans="5:6" ht="12.75">
      <c r="E127" s="38"/>
      <c r="F127" s="39"/>
    </row>
    <row r="128" spans="1:6" ht="19.5" customHeight="1">
      <c r="A128" s="65"/>
      <c r="B128" s="12"/>
      <c r="C128" s="12"/>
      <c r="D128" s="12"/>
      <c r="E128" s="12"/>
      <c r="F128" s="50"/>
    </row>
    <row r="129" spans="1:6" ht="15" customHeight="1">
      <c r="A129" s="40"/>
      <c r="E129" s="52"/>
      <c r="F129" s="50"/>
    </row>
    <row r="130" spans="1:6" ht="12.75">
      <c r="A130" s="40"/>
      <c r="B130" s="40"/>
      <c r="C130" s="40"/>
      <c r="E130" s="52"/>
      <c r="F130" s="41"/>
    </row>
    <row r="131" spans="4:6" ht="12.75">
      <c r="D131" s="40"/>
      <c r="E131" s="38"/>
      <c r="F131" s="50"/>
    </row>
    <row r="132" spans="5:6" ht="12.75">
      <c r="E132" s="42"/>
      <c r="F132" s="43"/>
    </row>
    <row r="133" spans="2:6" ht="12.75">
      <c r="B133" s="40"/>
      <c r="C133" s="40"/>
      <c r="E133" s="38"/>
      <c r="F133" s="41"/>
    </row>
    <row r="134" spans="4:6" ht="12.75">
      <c r="D134" s="40"/>
      <c r="E134" s="38"/>
      <c r="F134" s="41"/>
    </row>
    <row r="135" spans="5:6" ht="12.75">
      <c r="E135" s="46"/>
      <c r="F135" s="47"/>
    </row>
    <row r="136" spans="4:6" ht="22.5" customHeight="1">
      <c r="D136" s="40"/>
      <c r="E136" s="38"/>
      <c r="F136" s="48"/>
    </row>
    <row r="137" spans="5:6" ht="12.75">
      <c r="E137" s="38"/>
      <c r="F137" s="47"/>
    </row>
    <row r="138" spans="2:6" ht="12.75">
      <c r="B138" s="40"/>
      <c r="C138" s="40"/>
      <c r="E138" s="44"/>
      <c r="F138" s="50"/>
    </row>
    <row r="139" spans="4:6" ht="12.75">
      <c r="D139" s="40"/>
      <c r="E139" s="44"/>
      <c r="F139" s="51"/>
    </row>
    <row r="140" spans="5:6" ht="12.75">
      <c r="E140" s="46"/>
      <c r="F140" s="43"/>
    </row>
    <row r="141" spans="1:6" ht="13.5" customHeight="1">
      <c r="A141" s="40"/>
      <c r="E141" s="52"/>
      <c r="F141" s="50"/>
    </row>
    <row r="142" spans="2:6" ht="13.5" customHeight="1">
      <c r="B142" s="40"/>
      <c r="C142" s="40"/>
      <c r="E142" s="38"/>
      <c r="F142" s="50"/>
    </row>
    <row r="143" spans="4:6" ht="13.5" customHeight="1">
      <c r="D143" s="40"/>
      <c r="E143" s="38"/>
      <c r="F143" s="41"/>
    </row>
    <row r="144" spans="4:6" ht="12.75">
      <c r="D144" s="40"/>
      <c r="E144" s="46"/>
      <c r="F144" s="43"/>
    </row>
    <row r="145" spans="4:6" ht="12.75">
      <c r="D145" s="40"/>
      <c r="E145" s="38"/>
      <c r="F145" s="41"/>
    </row>
    <row r="146" spans="5:6" ht="12.75">
      <c r="E146" s="59"/>
      <c r="F146" s="60"/>
    </row>
    <row r="147" spans="4:6" ht="12.75">
      <c r="D147" s="40"/>
      <c r="E147" s="44"/>
      <c r="F147" s="61"/>
    </row>
    <row r="148" spans="4:6" ht="12.75">
      <c r="D148" s="40"/>
      <c r="E148" s="46"/>
      <c r="F148" s="47"/>
    </row>
    <row r="149" spans="5:6" ht="12.75">
      <c r="E149" s="59"/>
      <c r="F149" s="66"/>
    </row>
    <row r="150" spans="2:6" ht="12.75">
      <c r="B150" s="40"/>
      <c r="C150" s="40"/>
      <c r="E150" s="54"/>
      <c r="F150" s="64"/>
    </row>
    <row r="151" spans="4:6" ht="12.75">
      <c r="D151" s="40"/>
      <c r="E151" s="54"/>
      <c r="F151" s="41"/>
    </row>
    <row r="152" spans="4:6" ht="12.75">
      <c r="D152" s="40"/>
      <c r="E152" s="46"/>
      <c r="F152" s="47"/>
    </row>
    <row r="153" spans="4:6" ht="12.75">
      <c r="D153" s="40"/>
      <c r="E153" s="46"/>
      <c r="F153" s="47"/>
    </row>
    <row r="154" spans="5:6" ht="12.75">
      <c r="E154" s="38"/>
      <c r="F154" s="39"/>
    </row>
    <row r="155" spans="1:6" s="67" customFormat="1" ht="18" customHeight="1">
      <c r="A155" s="245"/>
      <c r="B155" s="246"/>
      <c r="C155" s="246"/>
      <c r="D155" s="246"/>
      <c r="E155" s="246"/>
      <c r="F155" s="246"/>
    </row>
    <row r="156" spans="1:6" ht="28.5" customHeight="1">
      <c r="A156" s="56"/>
      <c r="B156" s="56"/>
      <c r="C156" s="56"/>
      <c r="D156" s="56"/>
      <c r="E156" s="57"/>
      <c r="F156" s="58"/>
    </row>
    <row r="158" spans="1:6" ht="15.75">
      <c r="A158" s="69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6" ht="17.25" customHeight="1">
      <c r="A160" s="40"/>
      <c r="B160" s="40"/>
      <c r="C160" s="40"/>
      <c r="D160" s="40"/>
      <c r="E160" s="70"/>
      <c r="F160" s="11"/>
    </row>
    <row r="161" spans="1:6" ht="13.5" customHeight="1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11"/>
    </row>
    <row r="163" spans="1:4" ht="12.75">
      <c r="A163" s="40"/>
      <c r="B163" s="40"/>
      <c r="C163" s="40"/>
      <c r="D163" s="40"/>
    </row>
    <row r="164" spans="1:6" ht="12.75">
      <c r="A164" s="40"/>
      <c r="B164" s="40"/>
      <c r="C164" s="40"/>
      <c r="D164" s="40"/>
      <c r="E164" s="70"/>
      <c r="F164" s="11"/>
    </row>
    <row r="165" spans="1:6" ht="12.75">
      <c r="A165" s="40"/>
      <c r="B165" s="40"/>
      <c r="C165" s="40"/>
      <c r="D165" s="40"/>
      <c r="E165" s="70"/>
      <c r="F165" s="71"/>
    </row>
    <row r="166" spans="1:6" ht="12.75">
      <c r="A166" s="40"/>
      <c r="B166" s="40"/>
      <c r="C166" s="40"/>
      <c r="D166" s="40"/>
      <c r="E166" s="70"/>
      <c r="F166" s="11"/>
    </row>
    <row r="167" spans="1:6" ht="22.5" customHeight="1">
      <c r="A167" s="40"/>
      <c r="B167" s="40"/>
      <c r="C167" s="40"/>
      <c r="D167" s="40"/>
      <c r="E167" s="70"/>
      <c r="F167" s="48"/>
    </row>
    <row r="168" spans="5:6" ht="22.5" customHeight="1">
      <c r="E168" s="46"/>
      <c r="F168" s="49"/>
    </row>
  </sheetData>
  <sheetProtection/>
  <mergeCells count="8">
    <mergeCell ref="B43:I43"/>
    <mergeCell ref="A155:F155"/>
    <mergeCell ref="A1:I1"/>
    <mergeCell ref="B3:I3"/>
    <mergeCell ref="B15:I15"/>
    <mergeCell ref="B17:I17"/>
    <mergeCell ref="B29:I29"/>
    <mergeCell ref="B31:I31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2018-01-02T08:02:23Z</cp:lastPrinted>
  <dcterms:created xsi:type="dcterms:W3CDTF">2013-09-11T11:00:21Z</dcterms:created>
  <dcterms:modified xsi:type="dcterms:W3CDTF">2018-01-02T09:58:08Z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